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20 我孫子市▲\"/>
    </mc:Choice>
  </mc:AlternateContent>
  <xr:revisionPtr revIDLastSave="0" documentId="13_ncr:1_{C74AE9B2-045A-4C4A-B14C-31621152B272}"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<sst xmlns="http://schemas.openxmlformats.org/spreadsheetml/2006/main" count="1091" uniqueCount="562">
  <si>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</si>
  <si>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</si>
  <si>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</si>
  <si>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</si>
  <si>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</si>
  <si>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</si>
  <si>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</si>
  <si>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</si>
  <si>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</si>
  <si>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</si>
  <si>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</si>
  <si>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</si>
  <si>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</si>
  <si>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</si>
  <si>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</si>
  <si>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</si>
  <si>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</si>
  <si>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</si>
  <si>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</si>
  <si>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</si>
  <si>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</si>
  <si>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</si>
  <si>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</si>
  <si>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</si>
  <si>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</si>
  <si>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</si>
  <si>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</si>
  <si>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</si>
  <si>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</si>
  <si>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</si>
  <si>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</si>
  <si>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</si>
  <si>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</si>
  <si>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</si>
  <si>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</si>
  <si>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</si>
  <si>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</si>
  <si>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</si>
  <si>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</si>
  <si>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</si>
  <si>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</si>
  <si>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</si>
  <si>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</si>
  <si>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</si>
  <si>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</si>
  <si>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</si>
  <si>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</si>
  <si>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</si>
  <si>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</si>
  <si>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</si>
  <si>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</si>
  <si>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</si>
  <si>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</si>
  <si>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</si>
  <si>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</si>
  <si>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</si>
  <si>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</si>
  <si>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</si>
  <si>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</si>
  <si>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</si>
  <si>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</si>
  <si>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</si>
  <si>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</si>
  <si>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</si>
  <si>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</si>
  <si>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</si>
  <si>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</si>
  <si>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</si>
  <si>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</si>
  <si>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</si>
  <si>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</si>
  <si>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</si>
  <si>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</si>
  <si>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</si>
  <si>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</si>
  <si>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</si>
  <si>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</si>
  <si>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</si>
  <si>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</si>
  <si>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</si>
  <si>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</si>
  <si>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</si>
  <si>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</si>
  <si>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</si>
  <si>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</si>
  <si>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</si>
  <si>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</si>
  <si>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</si>
  <si>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</si>
  <si>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</si>
  <si>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</si>
  <si>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</si>
  <si>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</si>
  <si>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</si>
  <si>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我孫子市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</si>
  <si>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</si>
  <si>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</si>
  <si>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</si>
  <si>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</si>
  <si>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</si>
  <si>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</si>
  <si>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</si>
  <si>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</si>
  <si>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</si>
  <si>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</si>
  <si>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</si>
  <si>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</si>
  <si>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</si>
  <si>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</si>
  <si>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</si>
  <si>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</si>
  <si>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</si>
  <si>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</si>
  <si>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</si>
  <si>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</si>
  <si>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</si>
  <si>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</si>
  <si>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</si>
  <si>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</si>
  <si>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</si>
  <si>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</si>
  <si>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</si>
  <si>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</si>
  <si>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</si>
  <si>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</si>
  <si>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</si>
  <si>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</si>
  <si>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</si>
  <si>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</si>
  <si>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</si>
  <si>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</si>
  <si>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</si>
  <si>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</si>
  <si>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</si>
  <si>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</si>
  <si>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</si>
  <si>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</si>
  <si>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</si>
  <si>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</si>
  <si>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</si>
  <si>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</si>
  <si>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</si>
  <si>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</si>
  <si>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</si>
  <si>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</si>
  <si>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</si>
  <si>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</si>
  <si>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</si>
  <si>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</si>
  <si>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</si>
  <si>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</si>
  <si>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</si>
  <si>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</si>
  <si>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</si>
  <si>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</si>
  <si>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</si>
  <si>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</si>
  <si>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</si>
  <si>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</si>
  <si>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</si>
  <si>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</si>
  <si>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</si>
  <si>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</si>
  <si>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</si>
  <si>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</si>
  <si>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</si>
  <si>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</si>
  <si>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</si>
  <si>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</si>
  <si>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</si>
  <si>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</si>
  <si>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</si>
  <si>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</si>
  <si>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</si>
  <si>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</si>
  <si>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</si>
  <si>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</si>
  <si>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</si>
  <si>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</si>
  <si>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</si>
  <si>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</si>
  <si>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</si>
  <si>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</si>
  <si>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</si>
  <si>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</si>
  <si>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</si>
  <si>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</si>
  <si>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</si>
  <si>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</si>
  <si>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</si>
  <si>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</si>
  <si>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</si>
  <si>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</si>
  <si>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</si>
  <si>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</si>
  <si>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</si>
  <si>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</si>
  <si>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</si>
  <si>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</si>
  <si>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</si>
  <si>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</si>
  <si>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</si>
  <si>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</si>
  <si>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千葉県我孫子市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</si>
  <si>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</si>
  <si>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</si>
  <si>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</si>
  <si>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</si>
  <si>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</si>
  <si>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</si>
  <si>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</si>
  <si>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</si>
  <si>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</si>
  <si>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</si>
  <si>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</si>
  <si>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</si>
  <si>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</si>
  <si>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</si>
  <si>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</si>
  <si>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</si>
  <si>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</si>
  <si>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</si>
  <si>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</si>
  <si>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</si>
  <si>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</si>
  <si>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</si>
  <si>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</si>
  <si>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</si>
  <si>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</si>
  <si>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</si>
  <si>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</si>
  <si>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</si>
  <si>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</si>
  <si>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</si>
  <si>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</si>
  <si>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</si>
  <si>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</si>
  <si>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</si>
  <si>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</si>
  <si>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</si>
  <si>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</si>
  <si>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</si>
  <si>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</si>
  <si>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</si>
  <si>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</si>
  <si>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</si>
  <si>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</si>
  <si>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</si>
  <si>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</si>
  <si>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</si>
  <si>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</si>
  <si>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</si>
  <si>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</si>
  <si>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</si>
  <si>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</si>
  <si>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</si>
  <si>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</si>
  <si>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</si>
  <si>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</si>
  <si>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</si>
  <si>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</si>
  <si>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</si>
  <si>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</si>
  <si>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</si>
  <si>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</si>
  <si>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</si>
  <si>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</si>
  <si>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</si>
  <si>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</si>
  <si>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</si>
  <si>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</si>
  <si>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</si>
  <si>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</si>
  <si>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</si>
  <si>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</si>
  <si>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</si>
  <si>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</si>
  <si>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</si>
  <si>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</si>
  <si>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</si>
  <si>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</si>
  <si>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</si>
  <si>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</si>
  <si>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</si>
  <si>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</si>
  <si>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</si>
  <si>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</si>
  <si>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</si>
  <si>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</si>
  <si>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</si>
  <si>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</si>
  <si>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</si>
  <si>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</si>
  <si>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</si>
  <si>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</si>
  <si>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</si>
  <si>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</si>
  <si>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</si>
  <si>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</si>
  <si>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</si>
  <si>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</si>
  <si>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</si>
  <si>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</si>
  <si>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</si>
  <si>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</si>
  <si>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</si>
  <si>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</si>
  <si>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</si>
  <si>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</si>
  <si>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</si>
  <si>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</si>
  <si>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</si>
  <si>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</si>
  <si>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</si>
  <si>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</si>
  <si>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</si>
  <si>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</si>
  <si>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</si>
  <si>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</si>
  <si>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</si>
  <si>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</si>
  <si>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</si>
  <si>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</si>
  <si>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</si>
  <si>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</si>
  <si>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</si>
  <si>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</si>
  <si>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</si>
  <si>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</si>
  <si>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</si>
  <si>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</si>
  <si>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</si>
  <si>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</si>
  <si>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</si>
  <si>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</si>
  <si>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</si>
  <si>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</si>
  <si>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</si>
  <si>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</si>
  <si>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</si>
  <si>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</si>
  <si>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</si>
  <si>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</si>
  <si>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</si>
  <si>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</si>
  <si>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</si>
  <si>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</si>
  <si>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</si>
  <si>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</si>
  <si>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</si>
  <si>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</si>
  <si>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</si>
  <si>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</si>
  <si>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</si>
  <si>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千葉県我孫子市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</si>
  <si>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</si>
  <si>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</si>
  <si>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</si>
  <si>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</si>
  <si>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</si>
  <si>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</si>
  <si>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</si>
  <si>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</si>
  <si>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</si>
  <si>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</si>
  <si>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</si>
  <si>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</si>
  <si>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</si>
  <si>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</si>
  <si>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</si>
  <si>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</si>
  <si>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</si>
  <si>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</si>
  <si>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</si>
  <si>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</si>
  <si>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</si>
  <si>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</si>
  <si>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</si>
  <si>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</si>
  <si>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</si>
  <si>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</si>
  <si>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</si>
  <si>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</si>
  <si>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</si>
  <si>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</si>
  <si>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</si>
  <si>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</si>
  <si>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</si>
  <si>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我孫子市国民健康保険事業特別会計</t>
    <phoneticPr fontId="5"/>
  </si>
  <si>
    <t>我孫子市介護保険特別会計</t>
    <phoneticPr fontId="5"/>
  </si>
  <si>
    <t>我孫子市後期高齢者医療特別会計</t>
    <phoneticPr fontId="5"/>
  </si>
  <si>
    <t>我孫子市下水道事業会計</t>
    <phoneticPr fontId="5"/>
  </si>
  <si>
    <t>法適用企業</t>
    <phoneticPr fontId="5"/>
  </si>
  <si>
    <t>我孫子市水道事業会計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</si>
  <si>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</si>
  <si>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</si>
  <si>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</si>
  <si>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</si>
  <si>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</si>
  <si>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</si>
  <si>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</si>
  <si>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</si>
  <si>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</si>
  <si>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</si>
  <si>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</si>
  <si>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</si>
  <si>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</si>
  <si>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</si>
  <si>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</si>
  <si>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</si>
  <si>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</si>
  <si>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</si>
  <si>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</si>
  <si>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</si>
  <si>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</si>
  <si>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</si>
  <si>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</si>
  <si>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</si>
  <si>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</si>
  <si>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</si>
  <si>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</si>
  <si>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</si>
  <si>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</si>
  <si>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</si>
  <si>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</si>
  <si>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</si>
  <si>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</si>
  <si>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</si>
  <si>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</si>
  <si>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</si>
  <si>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</si>
  <si>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</si>
  <si>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</si>
  <si>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</si>
  <si>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</si>
  <si>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</si>
  <si>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</si>
  <si>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</si>
  <si>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</si>
  <si>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</si>
  <si>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</si>
  <si>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</si>
  <si>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</si>
  <si>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</si>
  <si>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</si>
  <si>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</si>
  <si>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</si>
  <si>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</si>
  <si>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</si>
  <si>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</si>
  <si>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</si>
  <si>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</si>
  <si>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</si>
  <si>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</si>
  <si>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</si>
  <si>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</si>
  <si>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</si>
  <si>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</si>
  <si>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</si>
  <si>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</si>
  <si>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</si>
  <si>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</si>
  <si>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</si>
  <si>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</si>
  <si>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</si>
  <si>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</si>
  <si>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</si>
  <si>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</si>
  <si>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</si>
  <si>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</si>
  <si>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</si>
  <si>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</si>
  <si>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</si>
  <si>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</si>
  <si>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</si>
  <si>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</si>
  <si>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</si>
  <si>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</si>
  <si>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</si>
  <si>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</si>
  <si>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</si>
  <si>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</si>
  <si>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</si>
  <si>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</si>
  <si>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</si>
  <si>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</si>
  <si>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</si>
  <si>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</si>
  <si>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</si>
  <si>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</si>
  <si>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</si>
  <si>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</si>
  <si>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</si>
  <si>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</si>
  <si>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</si>
  <si>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</si>
  <si>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</si>
  <si>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</si>
  <si>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</si>
  <si>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</si>
  <si>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</si>
  <si>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</si>
  <si>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</si>
  <si>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</si>
  <si>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</si>
  <si>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</si>
  <si>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</si>
  <si>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</si>
  <si>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</si>
  <si>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</si>
  <si>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</si>
  <si>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</si>
  <si>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</si>
  <si>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</si>
  <si>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</si>
  <si>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</si>
  <si>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</si>
  <si>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</si>
  <si>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</si>
  <si>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</si>
  <si>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</si>
  <si>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</si>
  <si>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</si>
  <si>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</si>
  <si>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</si>
  <si>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</si>
  <si>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</si>
  <si>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</si>
  <si>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</si>
  <si>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2.65</t>
  </si>
  <si>
    <t>▲ 1.12</t>
  </si>
  <si>
    <t>我孫子市水道事業会計</t>
  </si>
  <si>
    <t>一般会計</t>
  </si>
  <si>
    <t>我孫子市下水道事業会計</t>
  </si>
  <si>
    <t>我孫子市介護保険特別会計</t>
  </si>
  <si>
    <t>我孫子市国民健康保険事業特別会計</t>
  </si>
  <si>
    <t>▲ 0.18</t>
  </si>
  <si>
    <t>我孫子市後期高齢者医療特別会計</t>
  </si>
  <si>
    <t>その他会計（赤字）</t>
  </si>
  <si>
    <t>その他会計（黒字）</t>
  </si>
  <si>
    <t>R02</t>
    <phoneticPr fontId="5"/>
  </si>
  <si>
    <t>R03</t>
    <phoneticPr fontId="5"/>
  </si>
  <si>
    <t>R04</t>
    <phoneticPr fontId="5"/>
  </si>
  <si>
    <t>R05</t>
    <phoneticPr fontId="5"/>
  </si>
  <si>
    <t>R06</t>
    <phoneticPr fontId="5"/>
  </si>
  <si>
    <t>北千葉広域水道企業団１団体（水道用水供給事業会計）</t>
    <rPh sb="0" eb="1">
      <t>キタ</t>
    </rPh>
    <rPh sb="1" eb="3">
      <t>チバ</t>
    </rPh>
    <rPh sb="3" eb="5">
      <t>コウイキ</t>
    </rPh>
    <rPh sb="5" eb="7">
      <t>スイドウ</t>
    </rPh>
    <rPh sb="7" eb="10">
      <t>キギョウダン</t>
    </rPh>
    <rPh sb="11" eb="13">
      <t>ダンタイ</t>
    </rPh>
    <rPh sb="14" eb="16">
      <t>スイドウ</t>
    </rPh>
    <rPh sb="16" eb="18">
      <t>ヨウスイ</t>
    </rPh>
    <rPh sb="18" eb="20">
      <t>キョウキュウ</t>
    </rPh>
    <rPh sb="20" eb="22">
      <t>ジギョウ</t>
    </rPh>
    <rPh sb="22" eb="24">
      <t>カイケイ</t>
    </rPh>
    <phoneticPr fontId="2"/>
  </si>
  <si>
    <t>東葛中部地区総合開発事務組合（一般会計）</t>
    <rPh sb="0" eb="2">
      <t>トウカツ</t>
    </rPh>
    <rPh sb="2" eb="4">
      <t>チュウブ</t>
    </rPh>
    <rPh sb="4" eb="6">
      <t>チク</t>
    </rPh>
    <rPh sb="6" eb="8">
      <t>ソウゴウ</t>
    </rPh>
    <rPh sb="8" eb="10">
      <t>カイハツ</t>
    </rPh>
    <rPh sb="10" eb="12">
      <t>ジム</t>
    </rPh>
    <rPh sb="12" eb="14">
      <t>クミアイ</t>
    </rPh>
    <rPh sb="15" eb="17">
      <t>イッパン</t>
    </rPh>
    <rPh sb="17" eb="19">
      <t>カイケイ</t>
    </rPh>
    <phoneticPr fontId="2"/>
  </si>
  <si>
    <t>千葉県市町村総合事務組合（一般会計）</t>
    <rPh sb="13" eb="15">
      <t>イッパン</t>
    </rPh>
    <rPh sb="15" eb="17">
      <t>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</si>
  <si>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</si>
  <si>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</si>
  <si>
    <t>千葉県市町村総合事務組合（千葉県市町村交通災害共済特別会計）</t>
  </si>
  <si>
    <t>千葉県後期高齢者医療広域連合(一般会計）</t>
    <rPh sb="15" eb="19">
      <t>イッパンカイケイ</t>
    </rPh>
    <phoneticPr fontId="2"/>
  </si>
  <si>
    <t>千葉県後期高齢者医療広域連合(後期高齢者医療特別会計）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</si>
  <si>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</si>
  <si>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我孫子市土地開発公社</t>
    <phoneticPr fontId="2"/>
  </si>
  <si>
    <t>-</t>
    <phoneticPr fontId="2"/>
  </si>
  <si>
    <t>-</t>
    <phoneticPr fontId="2"/>
  </si>
  <si>
    <t>公共施設整備基金</t>
    <phoneticPr fontId="2"/>
  </si>
  <si>
    <t>文化施設整備基金</t>
    <phoneticPr fontId="2"/>
  </si>
  <si>
    <t>一般廃棄物処理施設整備基金</t>
    <phoneticPr fontId="2"/>
  </si>
  <si>
    <t>社会福祉事業基金</t>
    <phoneticPr fontId="5"/>
  </si>
  <si>
    <t>スポーツ振興基金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</si>
</sst>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3206-4B93-8AEC-B667E10A4C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19785</c:v>
                </c:pt>
                <c:pt idx="1">
                  <c:v>69522</c:v>
                </c:pt>
                <c:pt idx="2">
                  <c:v>64642</c:v>
                </c:pt>
                <c:pt idx="3">
                  <c:v>17822</c:v>
                </c:pt>
                <c:pt idx="4">
                  <c:v>27723</c:v>
                </c:pt>
              </c:numCache>
            </c:numRef>
          </c:val>
          <c:smooth val="0"/>
          <c:extLst>
            <c:ext xmlns:c16="http://schemas.microsoft.com/office/drawing/2014/chart" uri="{C3380CC4-5D6E-409C-BE32-E72D297353CC}">
              <c16:uniqueId val="{00000001-3206-4B93-8AEC-B667E10A4C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4.26</c:v>
                </c:pt>
                <c:pt idx="1">
                  <c:v>5.7</c:v>
                </c:pt>
                <c:pt idx="2">
                  <c:v>4.47</c:v>
                </c:pt>
                <c:pt idx="3">
                  <c:v>2.77</c:v>
                </c:pt>
                <c:pt idx="4">
                  <c:v>2.65</c:v>
                </c:pt>
              </c:numCache>
            </c:numRef>
          </c:val>
          <c:extLst>
            <c:ext xmlns:c16="http://schemas.microsoft.com/office/drawing/2014/chart" uri="{C3380CC4-5D6E-409C-BE32-E72D297353CC}">
              <c16:uniqueId val="{00000000-0682-4C9A-B6B8-EA58260E38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9.6199999999999992</c:v>
                </c:pt>
                <c:pt idx="1">
                  <c:v>12.62</c:v>
                </c:pt>
                <c:pt idx="2">
                  <c:v>16.559999999999999</c:v>
                </c:pt>
                <c:pt idx="3">
                  <c:v>15.16</c:v>
                </c:pt>
                <c:pt idx="4">
                  <c:v>13.75</c:v>
                </c:pt>
              </c:numCache>
            </c:numRef>
          </c:val>
          <c:extLst>
            <c:ext xmlns:c16="http://schemas.microsoft.com/office/drawing/2014/chart" uri="{C3380CC4-5D6E-409C-BE32-E72D297353CC}">
              <c16:uniqueId val="{00000001-0682-4C9A-B6B8-EA58260E38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2.91</c:v>
                </c:pt>
                <c:pt idx="1">
                  <c:v>5.24</c:v>
                </c:pt>
                <c:pt idx="2">
                  <c:v>2.4</c:v>
                </c:pt>
                <c:pt idx="3">
                  <c:v>-2.65</c:v>
                </c:pt>
                <c:pt idx="4">
                  <c:v>-1.1200000000000001</c:v>
                </c:pt>
              </c:numCache>
            </c:numRef>
          </c:val>
          <c:smooth val="0"/>
          <c:extLst>
            <c:ext xmlns:c16="http://schemas.microsoft.com/office/drawing/2014/chart" uri="{C3380CC4-5D6E-409C-BE32-E72D297353CC}">
              <c16:uniqueId val="{00000002-0682-4C9A-B6B8-EA58260E38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19-4DB2-809D-6D04A4B65C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19-4DB2-809D-6D04A4B65C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19-4DB2-809D-6D04A4B65C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19-4DB2-809D-6D04A4B65C75}"/>
            </c:ext>
          </c:extLst>
        </c:ser>
        <c:ser>
          <c:idx val="4"/>
          <c:order val="4"/>
          <c:tx>
            <c:strRef>
              <c:f>データシート!$A$31</c:f>
              <c:strCache>
                <c:ptCount val="1"/>
                <c:pt idx="0">
                  <c:v>我孫子市後期高齢者医療特別会計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0.11</c:v>
                </c:pt>
                <c:pt idx="6">
                  <c:v>#N/A</c:v>
                </c:pt>
                <c:pt idx="7">
                  <c:v>0.05</c:v>
                </c:pt>
                <c:pt idx="8">
                  <c:v>#N/A</c:v>
                </c:pt>
                <c:pt idx="9">
                  <c:v>0.12</c:v>
                </c:pt>
              </c:numCache>
            </c:numRef>
          </c:val>
          <c:extLst>
            <c:ext xmlns:c16="http://schemas.microsoft.com/office/drawing/2014/chart" uri="{C3380CC4-5D6E-409C-BE32-E72D297353CC}">
              <c16:uniqueId val="{00000004-1E19-4DB2-809D-6D04A4B65C75}"/>
            </c:ext>
          </c:extLst>
        </c:ser>
        <c:ser>
          <c:idx val="5"/>
          <c:order val="5"/>
          <c:tx>
            <c:strRef>
              <c:f>データシート!$A$32</c:f>
              <c:strCache>
                <c:ptCount val="1"/>
                <c:pt idx="0">
                  <c:v>我孫子市国民健康保険事業特別会計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0.64</c:v>
                </c:pt>
                <c:pt idx="4">
                  <c:v>#N/A</c:v>
                </c:pt>
                <c:pt idx="5">
                  <c:v>7.0000000000000007E-2</c:v>
                </c:pt>
                <c:pt idx="6">
                  <c:v>0.18</c:v>
                </c:pt>
                <c:pt idx="7">
                  <c:v>#N/A</c:v>
                </c:pt>
                <c:pt idx="8">
                  <c:v>#N/A</c:v>
                </c:pt>
                <c:pt idx="9">
                  <c:v>0.28000000000000003</c:v>
                </c:pt>
              </c:numCache>
            </c:numRef>
          </c:val>
          <c:extLst>
            <c:ext xmlns:c16="http://schemas.microsoft.com/office/drawing/2014/chart" uri="{C3380CC4-5D6E-409C-BE32-E72D297353CC}">
              <c16:uniqueId val="{00000005-1E19-4DB2-809D-6D04A4B65C75}"/>
            </c:ext>
          </c:extLst>
        </c:ser>
        <c:ser>
          <c:idx val="6"/>
          <c:order val="6"/>
          <c:tx>
            <c:strRef>
              <c:f>データシート!$A$33</c:f>
              <c:strCache>
                <c:ptCount val="1"/>
                <c:pt idx="0">
                  <c:v>我孫子市介護保険特別会計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1.58</c:v>
                </c:pt>
                <c:pt idx="2">
                  <c:v>#N/A</c:v>
                </c:pt>
                <c:pt idx="3">
                  <c:v>0.62</c:v>
                </c:pt>
                <c:pt idx="4">
                  <c:v>#N/A</c:v>
                </c:pt>
                <c:pt idx="5">
                  <c:v>1.1399999999999999</c:v>
                </c:pt>
                <c:pt idx="6">
                  <c:v>#N/A</c:v>
                </c:pt>
                <c:pt idx="7">
                  <c:v>0.6</c:v>
                </c:pt>
                <c:pt idx="8">
                  <c:v>#N/A</c:v>
                </c:pt>
                <c:pt idx="9">
                  <c:v>0.52</c:v>
                </c:pt>
              </c:numCache>
            </c:numRef>
          </c:val>
          <c:extLst>
            <c:ext xmlns:c16="http://schemas.microsoft.com/office/drawing/2014/chart" uri="{C3380CC4-5D6E-409C-BE32-E72D297353CC}">
              <c16:uniqueId val="{00000006-1E19-4DB2-809D-6D04A4B65C75}"/>
            </c:ext>
          </c:extLst>
        </c:ser>
        <c:ser>
          <c:idx val="7"/>
          <c:order val="7"/>
          <c:tx>
            <c:strRef>
              <c:f>データシート!$A$34</c:f>
              <c:strCache>
                <c:ptCount val="1"/>
                <c:pt idx="0">
                  <c:v>我孫子市下水道事業会計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0.53</c:v>
                </c:pt>
                <c:pt idx="2">
                  <c:v>#N/A</c:v>
                </c:pt>
                <c:pt idx="3">
                  <c:v>0.72</c:v>
                </c:pt>
                <c:pt idx="4">
                  <c:v>#N/A</c:v>
                </c:pt>
                <c:pt idx="5">
                  <c:v>0.94</c:v>
                </c:pt>
                <c:pt idx="6">
                  <c:v>#N/A</c:v>
                </c:pt>
                <c:pt idx="7">
                  <c:v>1.46</c:v>
                </c:pt>
                <c:pt idx="8">
                  <c:v>#N/A</c:v>
                </c:pt>
                <c:pt idx="9">
                  <c:v>2.36</c:v>
                </c:pt>
              </c:numCache>
            </c:numRef>
          </c:val>
          <c:extLst>
            <c:ext xmlns:c16="http://schemas.microsoft.com/office/drawing/2014/chart" uri="{C3380CC4-5D6E-409C-BE32-E72D297353CC}">
              <c16:uniqueId val="{00000007-1E19-4DB2-809D-6D04A4B65C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4.26</c:v>
                </c:pt>
                <c:pt idx="2">
                  <c:v>#N/A</c:v>
                </c:pt>
                <c:pt idx="3">
                  <c:v>5.7</c:v>
                </c:pt>
                <c:pt idx="4">
                  <c:v>#N/A</c:v>
                </c:pt>
                <c:pt idx="5">
                  <c:v>4.46</c:v>
                </c:pt>
                <c:pt idx="6">
                  <c:v>#N/A</c:v>
                </c:pt>
                <c:pt idx="7">
                  <c:v>2.76</c:v>
                </c:pt>
                <c:pt idx="8">
                  <c:v>#N/A</c:v>
                </c:pt>
                <c:pt idx="9">
                  <c:v>2.64</c:v>
                </c:pt>
              </c:numCache>
            </c:numRef>
          </c:val>
          <c:extLst>
            <c:ext xmlns:c16="http://schemas.microsoft.com/office/drawing/2014/chart" uri="{C3380CC4-5D6E-409C-BE32-E72D297353CC}">
              <c16:uniqueId val="{00000008-1E19-4DB2-809D-6D04A4B65C75}"/>
            </c:ext>
          </c:extLst>
        </c:ser>
        <c:ser>
          <c:idx val="9"/>
          <c:order val="9"/>
          <c:tx>
            <c:strRef>
              <c:f>データシート!$A$36</c:f>
              <c:strCache>
                <c:ptCount val="1"/>
                <c:pt idx="0">
                  <c:v>我孫子市水道事業会計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13.51</c:v>
                </c:pt>
                <c:pt idx="2">
                  <c:v>#N/A</c:v>
                </c:pt>
                <c:pt idx="3">
                  <c:v>11.55</c:v>
                </c:pt>
                <c:pt idx="4">
                  <c:v>#N/A</c:v>
                </c:pt>
                <c:pt idx="5">
                  <c:v>12.31</c:v>
                </c:pt>
                <c:pt idx="6">
                  <c:v>#N/A</c:v>
                </c:pt>
                <c:pt idx="7">
                  <c:v>13.12</c:v>
                </c:pt>
                <c:pt idx="8">
                  <c:v>#N/A</c:v>
                </c:pt>
                <c:pt idx="9">
                  <c:v>14.14</c:v>
                </c:pt>
              </c:numCache>
            </c:numRef>
          </c:val>
          <c:extLst>
            <c:ext xmlns:c16="http://schemas.microsoft.com/office/drawing/2014/chart" uri="{C3380CC4-5D6E-409C-BE32-E72D297353CC}">
              <c16:uniqueId val="{00000009-1E19-4DB2-809D-6D04A4B65C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3048</c:v>
                </c:pt>
                <c:pt idx="5">
                  <c:v>3125</c:v>
                </c:pt>
                <c:pt idx="8">
                  <c:v>3129</c:v>
                </c:pt>
                <c:pt idx="11">
                  <c:v>3122</c:v>
                </c:pt>
                <c:pt idx="14">
                  <c:v>2836</c:v>
                </c:pt>
              </c:numCache>
            </c:numRef>
          </c:val>
          <c:extLst>
            <c:ext xmlns:c16="http://schemas.microsoft.com/office/drawing/2014/chart" uri="{C3380CC4-5D6E-409C-BE32-E72D297353CC}">
              <c16:uniqueId val="{00000000-6002-4652-AF84-8AC8688A8C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02-4652-AF84-8AC8688A8C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1</c:v>
                </c:pt>
                <c:pt idx="6">
                  <c:v>31</c:v>
                </c:pt>
                <c:pt idx="9">
                  <c:v>0</c:v>
                </c:pt>
                <c:pt idx="12">
                  <c:v>0</c:v>
                </c:pt>
              </c:numCache>
            </c:numRef>
          </c:val>
          <c:extLst>
            <c:ext xmlns:c16="http://schemas.microsoft.com/office/drawing/2014/chart" uri="{C3380CC4-5D6E-409C-BE32-E72D297353CC}">
              <c16:uniqueId val="{00000002-6002-4652-AF84-8AC8688A8C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15</c:v>
                </c:pt>
                <c:pt idx="6">
                  <c:v>18</c:v>
                </c:pt>
                <c:pt idx="9">
                  <c:v>23</c:v>
                </c:pt>
                <c:pt idx="12">
                  <c:v>24</c:v>
                </c:pt>
              </c:numCache>
            </c:numRef>
          </c:val>
          <c:extLst>
            <c:ext xmlns:c16="http://schemas.microsoft.com/office/drawing/2014/chart" uri="{C3380CC4-5D6E-409C-BE32-E72D297353CC}">
              <c16:uniqueId val="{00000003-6002-4652-AF84-8AC8688A8C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412</c:v>
                </c:pt>
                <c:pt idx="3">
                  <c:v>353</c:v>
                </c:pt>
                <c:pt idx="6">
                  <c:v>414</c:v>
                </c:pt>
                <c:pt idx="9">
                  <c:v>452</c:v>
                </c:pt>
                <c:pt idx="12">
                  <c:v>446</c:v>
                </c:pt>
              </c:numCache>
            </c:numRef>
          </c:val>
          <c:extLst>
            <c:ext xmlns:c16="http://schemas.microsoft.com/office/drawing/2014/chart" uri="{C3380CC4-5D6E-409C-BE32-E72D297353CC}">
              <c16:uniqueId val="{00000004-6002-4652-AF84-8AC8688A8C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02-4652-AF84-8AC8688A8C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02-4652-AF84-8AC8688A8C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3112</c:v>
                </c:pt>
                <c:pt idx="3">
                  <c:v>3171</c:v>
                </c:pt>
                <c:pt idx="6">
                  <c:v>3189</c:v>
                </c:pt>
                <c:pt idx="9">
                  <c:v>3138</c:v>
                </c:pt>
                <c:pt idx="12">
                  <c:v>3001</c:v>
                </c:pt>
              </c:numCache>
            </c:numRef>
          </c:val>
          <c:extLst>
            <c:ext xmlns:c16="http://schemas.microsoft.com/office/drawing/2014/chart" uri="{C3380CC4-5D6E-409C-BE32-E72D297353CC}">
              <c16:uniqueId val="{00000007-6002-4652-AF84-8AC8688A8C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493</c:v>
                </c:pt>
                <c:pt idx="2">
                  <c:v>#N/A</c:v>
                </c:pt>
                <c:pt idx="3">
                  <c:v>#N/A</c:v>
                </c:pt>
                <c:pt idx="4">
                  <c:v>415</c:v>
                </c:pt>
                <c:pt idx="5">
                  <c:v>#N/A</c:v>
                </c:pt>
                <c:pt idx="6">
                  <c:v>#N/A</c:v>
                </c:pt>
                <c:pt idx="7">
                  <c:v>523</c:v>
                </c:pt>
                <c:pt idx="8">
                  <c:v>#N/A</c:v>
                </c:pt>
                <c:pt idx="9">
                  <c:v>#N/A</c:v>
                </c:pt>
                <c:pt idx="10">
                  <c:v>491</c:v>
                </c:pt>
                <c:pt idx="11">
                  <c:v>#N/A</c:v>
                </c:pt>
                <c:pt idx="12">
                  <c:v>#N/A</c:v>
                </c:pt>
                <c:pt idx="13">
                  <c:v>635</c:v>
                </c:pt>
                <c:pt idx="14">
                  <c:v>#N/A</c:v>
                </c:pt>
              </c:numCache>
            </c:numRef>
          </c:val>
          <c:smooth val="0"/>
          <c:extLst>
            <c:ext xmlns:c16="http://schemas.microsoft.com/office/drawing/2014/chart" uri="{C3380CC4-5D6E-409C-BE32-E72D297353CC}">
              <c16:uniqueId val="{00000008-6002-4652-AF84-8AC8688A8C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30386</c:v>
                </c:pt>
                <c:pt idx="5">
                  <c:v>30673</c:v>
                </c:pt>
                <c:pt idx="8">
                  <c:v>30751</c:v>
                </c:pt>
                <c:pt idx="11">
                  <c:v>29332</c:v>
                </c:pt>
                <c:pt idx="14">
                  <c:v>27854</c:v>
                </c:pt>
              </c:numCache>
            </c:numRef>
          </c:val>
          <c:extLst>
            <c:ext xmlns:c16="http://schemas.microsoft.com/office/drawing/2014/chart" uri="{C3380CC4-5D6E-409C-BE32-E72D297353CC}">
              <c16:uniqueId val="{00000000-FE4E-44BC-8FE3-EA0675EBB4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7169</c:v>
                </c:pt>
                <c:pt idx="5">
                  <c:v>6969</c:v>
                </c:pt>
                <c:pt idx="8">
                  <c:v>6511</c:v>
                </c:pt>
                <c:pt idx="11">
                  <c:v>6473</c:v>
                </c:pt>
                <c:pt idx="14">
                  <c:v>7345</c:v>
                </c:pt>
              </c:numCache>
            </c:numRef>
          </c:val>
          <c:extLst>
            <c:ext xmlns:c16="http://schemas.microsoft.com/office/drawing/2014/chart" uri="{C3380CC4-5D6E-409C-BE32-E72D297353CC}">
              <c16:uniqueId val="{00000001-FE4E-44BC-8FE3-EA0675EBB4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6868</c:v>
                </c:pt>
                <c:pt idx="5">
                  <c:v>9042</c:v>
                </c:pt>
                <c:pt idx="8">
                  <c:v>9636</c:v>
                </c:pt>
                <c:pt idx="11">
                  <c:v>10263</c:v>
                </c:pt>
                <c:pt idx="14">
                  <c:v>9829</c:v>
                </c:pt>
              </c:numCache>
            </c:numRef>
          </c:val>
          <c:extLst>
            <c:ext xmlns:c16="http://schemas.microsoft.com/office/drawing/2014/chart" uri="{C3380CC4-5D6E-409C-BE32-E72D297353CC}">
              <c16:uniqueId val="{00000002-FE4E-44BC-8FE3-EA0675EBB4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4E-44BC-8FE3-EA0675EBB4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4E-44BC-8FE3-EA0675EBB4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2</c:v>
                </c:pt>
                <c:pt idx="9">
                  <c:v>0</c:v>
                </c:pt>
                <c:pt idx="12">
                  <c:v>0</c:v>
                </c:pt>
              </c:numCache>
            </c:numRef>
          </c:val>
          <c:extLst>
            <c:ext xmlns:c16="http://schemas.microsoft.com/office/drawing/2014/chart" uri="{C3380CC4-5D6E-409C-BE32-E72D297353CC}">
              <c16:uniqueId val="{00000005-FE4E-44BC-8FE3-EA0675EBB4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4187</c:v>
                </c:pt>
                <c:pt idx="3">
                  <c:v>4093</c:v>
                </c:pt>
                <c:pt idx="6">
                  <c:v>4002</c:v>
                </c:pt>
                <c:pt idx="9">
                  <c:v>3928</c:v>
                </c:pt>
                <c:pt idx="12">
                  <c:v>3960</c:v>
                </c:pt>
              </c:numCache>
            </c:numRef>
          </c:val>
          <c:extLst>
            <c:ext xmlns:c16="http://schemas.microsoft.com/office/drawing/2014/chart" uri="{C3380CC4-5D6E-409C-BE32-E72D297353CC}">
              <c16:uniqueId val="{00000006-FE4E-44BC-8FE3-EA0675EBB4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217</c:v>
                </c:pt>
                <c:pt idx="3">
                  <c:v>228</c:v>
                </c:pt>
                <c:pt idx="6">
                  <c:v>204</c:v>
                </c:pt>
                <c:pt idx="9">
                  <c:v>176</c:v>
                </c:pt>
                <c:pt idx="12">
                  <c:v>144</c:v>
                </c:pt>
              </c:numCache>
            </c:numRef>
          </c:val>
          <c:extLst>
            <c:ext xmlns:c16="http://schemas.microsoft.com/office/drawing/2014/chart" uri="{C3380CC4-5D6E-409C-BE32-E72D297353CC}">
              <c16:uniqueId val="{00000007-FE4E-44BC-8FE3-EA0675EBB4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4925</c:v>
                </c:pt>
                <c:pt idx="3">
                  <c:v>4544</c:v>
                </c:pt>
                <c:pt idx="6">
                  <c:v>4473</c:v>
                </c:pt>
                <c:pt idx="9">
                  <c:v>4513</c:v>
                </c:pt>
                <c:pt idx="12">
                  <c:v>5268</c:v>
                </c:pt>
              </c:numCache>
            </c:numRef>
          </c:val>
          <c:extLst>
            <c:ext xmlns:c16="http://schemas.microsoft.com/office/drawing/2014/chart" uri="{C3380CC4-5D6E-409C-BE32-E72D297353CC}">
              <c16:uniqueId val="{00000008-FE4E-44BC-8FE3-EA0675EBB4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729</c:v>
                </c:pt>
                <c:pt idx="3">
                  <c:v>729</c:v>
                </c:pt>
                <c:pt idx="6">
                  <c:v>190</c:v>
                </c:pt>
                <c:pt idx="9">
                  <c:v>190</c:v>
                </c:pt>
                <c:pt idx="12">
                  <c:v>190</c:v>
                </c:pt>
              </c:numCache>
            </c:numRef>
          </c:val>
          <c:extLst>
            <c:ext xmlns:c16="http://schemas.microsoft.com/office/drawing/2014/chart" uri="{C3380CC4-5D6E-409C-BE32-E72D297353CC}">
              <c16:uniqueId val="{00000009-FE4E-44BC-8FE3-EA0675EBB4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30321</c:v>
                </c:pt>
                <c:pt idx="3">
                  <c:v>31634</c:v>
                </c:pt>
                <c:pt idx="6">
                  <c:v>34238</c:v>
                </c:pt>
                <c:pt idx="9">
                  <c:v>32489</c:v>
                </c:pt>
                <c:pt idx="12">
                  <c:v>31842</c:v>
                </c:pt>
              </c:numCache>
            </c:numRef>
          </c:val>
          <c:extLst>
            <c:ext xmlns:c16="http://schemas.microsoft.com/office/drawing/2014/chart" uri="{C3380CC4-5D6E-409C-BE32-E72D297353CC}">
              <c16:uniqueId val="{0000000A-FE4E-44BC-8FE3-EA0675EBB4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4E-44BC-8FE3-EA0675EBB4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4217</c:v>
                </c:pt>
                <c:pt idx="1">
                  <c:v>3945</c:v>
                </c:pt>
                <c:pt idx="2">
                  <c:v>3663</c:v>
                </c:pt>
              </c:numCache>
            </c:numRef>
          </c:val>
          <c:extLst>
            <c:ext xmlns:c16="http://schemas.microsoft.com/office/drawing/2014/chart" uri="{C3380CC4-5D6E-409C-BE32-E72D297353CC}">
              <c16:uniqueId val="{00000000-20F7-4006-B4DE-3115F8EF48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979</c:v>
                </c:pt>
                <c:pt idx="1">
                  <c:v>1308</c:v>
                </c:pt>
                <c:pt idx="2">
                  <c:v>1365</c:v>
                </c:pt>
              </c:numCache>
            </c:numRef>
          </c:val>
          <c:extLst>
            <c:ext xmlns:c16="http://schemas.microsoft.com/office/drawing/2014/chart" uri="{C3380CC4-5D6E-409C-BE32-E72D297353CC}">
              <c16:uniqueId val="{00000001-20F7-4006-B4DE-3115F8EF48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2704</c:v>
                </c:pt>
                <c:pt idx="1">
                  <c:v>3526</c:v>
                </c:pt>
                <c:pt idx="2">
                  <c:v>3312</c:v>
                </c:pt>
              </c:numCache>
            </c:numRef>
          </c:val>
          <c:extLst>
            <c:ext xmlns:c16="http://schemas.microsoft.com/office/drawing/2014/chart" uri="{C3380CC4-5D6E-409C-BE32-E72D297353CC}">
              <c16:uniqueId val="{00000002-20F7-4006-B4DE-3115F8EF48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臨時財政対策債償還分の減少</a:t>
          </a:r>
          <a:r>
            <a:rPr kumimoji="1" lang="ja-JP" altLang="ja-JP" sz="1100">
              <a:solidFill>
                <a:schemeClr val="dk1"/>
              </a:solidFill>
              <a:effectLst/>
              <a:latin typeface="+mn-lt"/>
              <a:ea typeface="+mn-ea"/>
              <a:cs typeface="+mn-cs"/>
            </a:rPr>
            <a:t>などにより、前年度と比較し約</a:t>
          </a:r>
          <a:r>
            <a:rPr kumimoji="1" lang="ja-JP" altLang="en-US" sz="1100">
              <a:solidFill>
                <a:schemeClr val="dk1"/>
              </a:solidFill>
              <a:effectLst/>
              <a:latin typeface="+mn-lt"/>
              <a:ea typeface="+mn-ea"/>
              <a:cs typeface="+mn-cs"/>
            </a:rPr>
            <a:t>１億４</a:t>
          </a:r>
          <a:r>
            <a:rPr kumimoji="1" lang="ja-JP" altLang="ja-JP" sz="1100">
              <a:solidFill>
                <a:schemeClr val="dk1"/>
              </a:solidFill>
              <a:effectLst/>
              <a:latin typeface="+mn-lt"/>
              <a:ea typeface="+mn-ea"/>
              <a:cs typeface="+mn-cs"/>
            </a:rPr>
            <a:t>万円減少した。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公営企業債の元利償還金に対する繰入金は、主に下水道事業会計の準元利償還金算入額で公共下水道事業及び特定環境保全下水道事業等</a:t>
          </a:r>
          <a:r>
            <a:rPr kumimoji="1" lang="ja-JP" altLang="en-US" sz="1100">
              <a:solidFill>
                <a:schemeClr val="dk1"/>
              </a:solidFill>
              <a:effectLst/>
              <a:latin typeface="+mn-lt"/>
              <a:ea typeface="+mn-ea"/>
              <a:cs typeface="+mn-cs"/>
            </a:rPr>
            <a:t>に対する繰入金</a:t>
          </a:r>
          <a:r>
            <a:rPr kumimoji="1" lang="ja-JP" altLang="ja-JP" sz="1100">
              <a:solidFill>
                <a:schemeClr val="dk1"/>
              </a:solidFill>
              <a:effectLst/>
              <a:latin typeface="+mn-lt"/>
              <a:ea typeface="+mn-ea"/>
              <a:cs typeface="+mn-cs"/>
            </a:rPr>
            <a:t>が前年度と比較して約</a:t>
          </a:r>
          <a:r>
            <a:rPr kumimoji="1" lang="ja-JP" altLang="en-US" sz="1100">
              <a:solidFill>
                <a:schemeClr val="dk1"/>
              </a:solidFill>
              <a:effectLst/>
              <a:latin typeface="+mn-lt"/>
              <a:ea typeface="+mn-ea"/>
              <a:cs typeface="+mn-cs"/>
            </a:rPr>
            <a:t>６００</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円減少</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将来負担比率は前年度に引き続き</a:t>
          </a:r>
          <a:r>
            <a:rPr kumimoji="1" lang="en-US" altLang="ja-JP" sz="1200">
              <a:solidFill>
                <a:schemeClr val="dk1"/>
              </a:solidFill>
              <a:effectLst/>
              <a:latin typeface="+mn-lt"/>
              <a:ea typeface="+mn-ea"/>
              <a:cs typeface="+mn-cs"/>
            </a:rPr>
            <a:t>0</a:t>
          </a:r>
          <a:r>
            <a:rPr kumimoji="1" lang="ja-JP" altLang="ja-JP" sz="1200">
              <a:solidFill>
                <a:schemeClr val="dk1"/>
              </a:solidFill>
              <a:effectLst/>
              <a:latin typeface="+mn-lt"/>
              <a:ea typeface="+mn-ea"/>
              <a:cs typeface="+mn-cs"/>
            </a:rPr>
            <a:t>となっている。</a:t>
          </a:r>
          <a:endParaRPr lang="ja-JP" altLang="ja-JP" sz="1400">
            <a:effectLst/>
          </a:endParaRPr>
        </a:p>
        <a:p>
          <a:r>
            <a:rPr kumimoji="1" lang="ja-JP" altLang="ja-JP" sz="1200">
              <a:solidFill>
                <a:schemeClr val="dk1"/>
              </a:solidFill>
              <a:effectLst/>
              <a:latin typeface="+mn-lt"/>
              <a:ea typeface="+mn-ea"/>
              <a:cs typeface="+mn-cs"/>
            </a:rPr>
            <a:t>　将来負担額は、前年度と比べて約１億円増加した。主な要因は、</a:t>
          </a:r>
          <a:r>
            <a:rPr kumimoji="1" lang="ja-JP" altLang="en-US" sz="1200">
              <a:solidFill>
                <a:schemeClr val="dk1"/>
              </a:solidFill>
              <a:effectLst/>
              <a:latin typeface="+mn-lt"/>
              <a:ea typeface="+mn-ea"/>
              <a:cs typeface="+mn-cs"/>
            </a:rPr>
            <a:t>公営企業債等繰入見込額が</a:t>
          </a:r>
          <a:r>
            <a:rPr kumimoji="1" lang="ja-JP" altLang="ja-JP" sz="1200">
              <a:solidFill>
                <a:schemeClr val="dk1"/>
              </a:solidFill>
              <a:effectLst/>
              <a:latin typeface="+mn-lt"/>
              <a:ea typeface="+mn-ea"/>
              <a:cs typeface="+mn-cs"/>
            </a:rPr>
            <a:t>約</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億</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千万円</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したことによるものである。</a:t>
          </a:r>
          <a:endParaRPr lang="ja-JP" altLang="ja-JP" sz="1400">
            <a:effectLst/>
          </a:endParaRPr>
        </a:p>
        <a:p>
          <a:r>
            <a:rPr kumimoji="1" lang="ja-JP" altLang="ja-JP" sz="1200">
              <a:solidFill>
                <a:schemeClr val="dk1"/>
              </a:solidFill>
              <a:effectLst/>
              <a:latin typeface="+mn-lt"/>
              <a:ea typeface="+mn-ea"/>
              <a:cs typeface="+mn-cs"/>
            </a:rPr>
            <a:t>　充当可能財源等は、前年度と比べて約</a:t>
          </a:r>
          <a:r>
            <a:rPr kumimoji="1" lang="ja-JP" altLang="en-US" sz="1200">
              <a:solidFill>
                <a:schemeClr val="dk1"/>
              </a:solidFill>
              <a:effectLst/>
              <a:latin typeface="+mn-lt"/>
              <a:ea typeface="+mn-ea"/>
              <a:cs typeface="+mn-cs"/>
            </a:rPr>
            <a:t>１０</a:t>
          </a:r>
          <a:r>
            <a:rPr kumimoji="1" lang="ja-JP" altLang="ja-JP" sz="1200">
              <a:solidFill>
                <a:schemeClr val="dk1"/>
              </a:solidFill>
              <a:effectLst/>
              <a:latin typeface="+mn-lt"/>
              <a:ea typeface="+mn-ea"/>
              <a:cs typeface="+mn-cs"/>
            </a:rPr>
            <a:t>億</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千万円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した。主な要因は、充当可能基金のうち</a:t>
          </a:r>
          <a:r>
            <a:rPr kumimoji="1" lang="ja-JP" altLang="en-US" sz="1200">
              <a:solidFill>
                <a:schemeClr val="dk1"/>
              </a:solidFill>
              <a:effectLst/>
              <a:latin typeface="+mn-lt"/>
              <a:ea typeface="+mn-ea"/>
              <a:cs typeface="+mn-cs"/>
            </a:rPr>
            <a:t>財政調整基金</a:t>
          </a:r>
          <a:r>
            <a:rPr kumimoji="1" lang="ja-JP" altLang="ja-JP" sz="1200">
              <a:solidFill>
                <a:schemeClr val="dk1"/>
              </a:solidFill>
              <a:effectLst/>
              <a:latin typeface="+mn-lt"/>
              <a:ea typeface="+mn-ea"/>
              <a:cs typeface="+mn-cs"/>
            </a:rPr>
            <a:t>や公共施設整備基金等が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したことによるものである。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千葉県我孫子市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財政調整基金の繰入れによる基金の減少があり、</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昨年度多く積立を行っていたことなどにより基金全体として、</a:t>
          </a:r>
          <a:r>
            <a:rPr kumimoji="1" lang="ja-JP" altLang="ja-JP" sz="1100">
              <a:solidFill>
                <a:schemeClr val="dk1"/>
              </a:solidFill>
              <a:effectLst/>
              <a:latin typeface="+mn-lt"/>
              <a:ea typeface="+mn-ea"/>
              <a:cs typeface="+mn-cs"/>
            </a:rPr>
            <a:t>約４億４千万円の減となった。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歳出削減に向けた事業の見直しを行い、積立てることのできる財源を少しでも確保していく。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公共施設整備基金：公共施設の整備を推進する事業</a:t>
          </a:r>
          <a:endParaRPr lang="ja-JP" altLang="ja-JP" sz="1400">
            <a:effectLst/>
          </a:endParaRPr>
        </a:p>
        <a:p>
          <a:r>
            <a:rPr kumimoji="1" lang="ja-JP" altLang="ja-JP" sz="1100">
              <a:solidFill>
                <a:schemeClr val="dk1"/>
              </a:solidFill>
              <a:effectLst/>
              <a:latin typeface="+mn-lt"/>
              <a:ea typeface="+mn-ea"/>
              <a:cs typeface="+mn-cs"/>
            </a:rPr>
            <a:t>　文化施設整備基金：文化施設の整備を推進する事業</a:t>
          </a:r>
          <a:endParaRPr lang="ja-JP" altLang="ja-JP" sz="1400">
            <a:effectLst/>
          </a:endParaRPr>
        </a:p>
        <a:p>
          <a:r>
            <a:rPr kumimoji="1" lang="ja-JP" altLang="ja-JP" sz="1100">
              <a:solidFill>
                <a:schemeClr val="dk1"/>
              </a:solidFill>
              <a:effectLst/>
              <a:latin typeface="+mn-lt"/>
              <a:ea typeface="+mn-ea"/>
              <a:cs typeface="+mn-cs"/>
            </a:rPr>
            <a:t>　一般廃棄物処理施設整備基金：</a:t>
          </a:r>
          <a:r>
            <a:rPr lang="ja-JP" altLang="ja-JP" sz="1100" b="0" i="0">
              <a:solidFill>
                <a:schemeClr val="dk1"/>
              </a:solidFill>
              <a:effectLst/>
              <a:latin typeface="+mn-lt"/>
              <a:ea typeface="+mn-ea"/>
              <a:cs typeface="+mn-cs"/>
            </a:rPr>
            <a:t>一般廃棄物処理施設の整備及び解体を推進する事業</a:t>
          </a:r>
          <a:endParaRPr lang="ja-JP" altLang="ja-JP" sz="1400">
            <a:effectLst/>
          </a:endParaRPr>
        </a:p>
        <a:p>
          <a:r>
            <a:rPr kumimoji="1" lang="ja-JP" altLang="ja-JP" sz="1100">
              <a:solidFill>
                <a:schemeClr val="dk1"/>
              </a:solidFill>
              <a:effectLst/>
              <a:latin typeface="+mn-lt"/>
              <a:ea typeface="+mn-ea"/>
              <a:cs typeface="+mn-cs"/>
            </a:rPr>
            <a:t>　社会福祉事業基金：社会福祉施設の整備や福祉の増進を推進する事業</a:t>
          </a:r>
          <a:endParaRPr lang="ja-JP" altLang="ja-JP" sz="1400">
            <a:effectLst/>
          </a:endParaRPr>
        </a:p>
        <a:p>
          <a:r>
            <a:rPr kumimoji="1" lang="ja-JP" altLang="ja-JP" sz="1100">
              <a:solidFill>
                <a:schemeClr val="dk1"/>
              </a:solidFill>
              <a:effectLst/>
              <a:latin typeface="+mn-lt"/>
              <a:ea typeface="+mn-ea"/>
              <a:cs typeface="+mn-cs"/>
            </a:rPr>
            <a:t>　スポーツ振興基金：</a:t>
          </a:r>
          <a:r>
            <a:rPr lang="ja-JP" altLang="ja-JP" sz="1100" b="0" i="0">
              <a:solidFill>
                <a:schemeClr val="dk1"/>
              </a:solidFill>
              <a:effectLst/>
              <a:latin typeface="+mn-lt"/>
              <a:ea typeface="+mn-ea"/>
              <a:cs typeface="+mn-cs"/>
            </a:rPr>
            <a:t>市民のスポーツの振興を推進する事業</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公共施設整備基金：公共施設の整備に</a:t>
          </a:r>
          <a:r>
            <a:rPr kumimoji="1" lang="ja-JP" altLang="en-US" sz="1100">
              <a:solidFill>
                <a:schemeClr val="dk1"/>
              </a:solidFill>
              <a:effectLst/>
              <a:latin typeface="+mn-lt"/>
              <a:ea typeface="+mn-ea"/>
              <a:cs typeface="+mn-cs"/>
            </a:rPr>
            <a:t>よる約２億円の減額</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文化施設整備基金：寄附金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万円の増額</a:t>
          </a:r>
          <a:endParaRPr lang="ja-JP" altLang="ja-JP" sz="1400">
            <a:effectLst/>
          </a:endParaRPr>
        </a:p>
        <a:p>
          <a:r>
            <a:rPr kumimoji="1" lang="ja-JP" altLang="ja-JP" sz="1100">
              <a:solidFill>
                <a:schemeClr val="dk1"/>
              </a:solidFill>
              <a:effectLst/>
              <a:latin typeface="+mn-lt"/>
              <a:ea typeface="+mn-ea"/>
              <a:cs typeface="+mn-cs"/>
            </a:rPr>
            <a:t>　一般廃棄物処理施設整備基金：資源化施設の整備に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７００万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a:t>
          </a:r>
          <a:endParaRPr lang="ja-JP" altLang="ja-JP" sz="1400">
            <a:effectLst/>
          </a:endParaRPr>
        </a:p>
        <a:p>
          <a:r>
            <a:rPr kumimoji="1" lang="ja-JP" altLang="ja-JP" sz="1100">
              <a:solidFill>
                <a:schemeClr val="dk1"/>
              </a:solidFill>
              <a:effectLst/>
              <a:latin typeface="+mn-lt"/>
              <a:ea typeface="+mn-ea"/>
              <a:cs typeface="+mn-cs"/>
            </a:rPr>
            <a:t>　社会福祉施設の整備や福祉の増進を推進する事業：社会福祉施設の整備や福祉の増進に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１８００</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a:t>
          </a:r>
          <a:endParaRPr lang="ja-JP" altLang="ja-JP" sz="1400">
            <a:effectLst/>
          </a:endParaRPr>
        </a:p>
        <a:p>
          <a:r>
            <a:rPr kumimoji="1" lang="ja-JP" altLang="ja-JP" sz="1100">
              <a:solidFill>
                <a:schemeClr val="dk1"/>
              </a:solidFill>
              <a:effectLst/>
              <a:latin typeface="+mn-lt"/>
              <a:ea typeface="+mn-ea"/>
              <a:cs typeface="+mn-cs"/>
            </a:rPr>
            <a:t>　スポーツ振興基金：</a:t>
          </a:r>
          <a:r>
            <a:rPr lang="ja-JP" altLang="ja-JP" sz="1100" b="0" i="0">
              <a:solidFill>
                <a:schemeClr val="dk1"/>
              </a:solidFill>
              <a:effectLst/>
              <a:latin typeface="+mn-lt"/>
              <a:ea typeface="+mn-ea"/>
              <a:cs typeface="+mn-cs"/>
            </a:rPr>
            <a:t>市民のスポーツの振興を推進に向けた積み立て及び寄附金により約</a:t>
          </a:r>
          <a:r>
            <a:rPr lang="ja-JP" altLang="en-US" sz="1100" b="0" i="0">
              <a:solidFill>
                <a:schemeClr val="dk1"/>
              </a:solidFill>
              <a:effectLst/>
              <a:latin typeface="+mn-lt"/>
              <a:ea typeface="+mn-ea"/>
              <a:cs typeface="+mn-cs"/>
            </a:rPr>
            <a:t>２００万</a:t>
          </a:r>
          <a:r>
            <a:rPr lang="ja-JP" altLang="ja-JP" sz="1100" b="0" i="0">
              <a:solidFill>
                <a:schemeClr val="dk1"/>
              </a:solidFill>
              <a:effectLst/>
              <a:latin typeface="+mn-lt"/>
              <a:ea typeface="+mn-ea"/>
              <a:cs typeface="+mn-cs"/>
            </a:rPr>
            <a:t>円の増額</a:t>
          </a:r>
          <a:endParaRPr lang="ja-JP" altLang="ja-JP" sz="1400">
            <a:effectLst/>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公共施設整備基金：公共施設等総合管理計画による将来の更新費用推計を念頭に積極的に積立て予定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文化施設整備基金：寄附金などによる積立て予定</a:t>
          </a:r>
          <a:endParaRPr lang="ja-JP" altLang="ja-JP" sz="1400">
            <a:effectLst/>
          </a:endParaRPr>
        </a:p>
        <a:p>
          <a:r>
            <a:rPr kumimoji="1" lang="ja-JP" altLang="ja-JP" sz="1100">
              <a:solidFill>
                <a:schemeClr val="dk1"/>
              </a:solidFill>
              <a:effectLst/>
              <a:latin typeface="+mn-lt"/>
              <a:ea typeface="+mn-ea"/>
              <a:cs typeface="+mn-cs"/>
            </a:rPr>
            <a:t>　一般廃棄物処理施設整備基金：資源化施設の整備にむけて積極的に積立て予定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社会福祉事業基金：寄附金などによる積立て予定</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スポーツ振興基金：寄附金などによる積立て予定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令和６年度は、当初予算編成における繰入額が大きかったことにより約２億８千万円減少した。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前年度に引き続き、歳出削減に向けた事業の見直しを行う。歳入を増やすため、ふるさと納税の推進や移住定住の促進や企業の誘致等を行う。</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財政調整基金の残高は、標準財政規模の１０％を確保することを目標としている。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普通交付税の追加交付の一部について、令和７年度、８年度の臨時財政対策債償還分として措置されたことなどから、約６千万円増加した。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地方債の償還計画を踏まえ、積立てることのできる財源を少しでも確保していく。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131,317
127,671
43.15
48,027,335
47,222,829
704,728
26,636,922
31,842,426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固定資産税、軽自動車税等の増加により基準財政収入額が増加した一方、厚生費や包括算定経費の増などにより、基準財政需要額が増加となった。</a:t>
          </a:r>
          <a:r>
            <a:rPr kumimoji="1" lang="ja-JP" altLang="ja-JP" sz="1100" b="0" i="0" baseline="0">
              <a:solidFill>
                <a:schemeClr val="dk1"/>
              </a:solidFill>
              <a:effectLst/>
              <a:latin typeface="+mn-lt"/>
              <a:ea typeface="+mn-ea"/>
              <a:cs typeface="+mn-cs"/>
            </a:rPr>
            <a:t>今後は、高齢化等による所得の減少から、</a:t>
          </a:r>
          <a:r>
            <a:rPr kumimoji="1" lang="ja-JP" altLang="en-US" sz="1100" b="0" i="0" baseline="0">
              <a:solidFill>
                <a:schemeClr val="dk1"/>
              </a:solidFill>
              <a:effectLst/>
              <a:latin typeface="+mn-lt"/>
              <a:ea typeface="+mn-ea"/>
              <a:cs typeface="+mn-cs"/>
            </a:rPr>
            <a:t>さらに</a:t>
          </a:r>
          <a:r>
            <a:rPr kumimoji="1" lang="ja-JP" altLang="ja-JP" sz="1100" b="0" i="0" baseline="0">
              <a:solidFill>
                <a:schemeClr val="dk1"/>
              </a:solidFill>
              <a:effectLst/>
              <a:latin typeface="+mn-lt"/>
              <a:ea typeface="+mn-ea"/>
              <a:cs typeface="+mn-cs"/>
            </a:rPr>
            <a:t>個人市民税の減少が見込まれるため、若い世代の定住化策を進め長期的に安定した税収の確保やその他財源の確保に努める。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臨時財政対策債の減による経常一般財源（分母）の減少と</a:t>
          </a:r>
          <a:r>
            <a:rPr kumimoji="1" lang="ja-JP" altLang="en-US" sz="1100" b="0" i="0" baseline="0">
              <a:solidFill>
                <a:schemeClr val="dk1"/>
              </a:solidFill>
              <a:effectLst/>
              <a:latin typeface="+mn-lt"/>
              <a:ea typeface="+mn-ea"/>
              <a:cs typeface="+mn-cs"/>
            </a:rPr>
            <a:t>扶助費、物件費、人件費</a:t>
          </a:r>
          <a:r>
            <a:rPr kumimoji="1" lang="ja-JP" altLang="ja-JP" sz="1100" b="0" i="0" baseline="0">
              <a:solidFill>
                <a:schemeClr val="dk1"/>
              </a:solidFill>
              <a:effectLst/>
              <a:latin typeface="+mn-lt"/>
              <a:ea typeface="+mn-ea"/>
              <a:cs typeface="+mn-cs"/>
            </a:rPr>
            <a:t>の増加等による経常経費充当一般財源（分子）の増加に伴い、経常収支比率は</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％増加した。今後も適切な使用料・手数料の見直しや定住化策の実施、ネーミングライツ制度の導入等による歳入の確保に努めていく。歳出については、時間外の縮減、</a:t>
          </a:r>
          <a:r>
            <a:rPr kumimoji="1" lang="ja-JP" altLang="en-US" sz="1100" b="0" i="0" baseline="0">
              <a:solidFill>
                <a:schemeClr val="dk1"/>
              </a:solidFill>
              <a:effectLst/>
              <a:latin typeface="+mn-lt"/>
              <a:ea typeface="+mn-ea"/>
              <a:cs typeface="+mn-cs"/>
            </a:rPr>
            <a:t>施設</a:t>
          </a:r>
          <a:r>
            <a:rPr kumimoji="1" lang="ja-JP" altLang="ja-JP" sz="1100" b="0" i="0" baseline="0">
              <a:solidFill>
                <a:schemeClr val="dk1"/>
              </a:solidFill>
              <a:effectLst/>
              <a:latin typeface="+mn-lt"/>
              <a:ea typeface="+mn-ea"/>
              <a:cs typeface="+mn-cs"/>
            </a:rPr>
            <a:t>の統廃合の検討</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通じて経常的経費の削減に努める。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191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2609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61</xdr:row>
      <xdr:rowOff>167640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48054"/>
          <a:ext cx="8890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132504</xdr:rowOff>
    </xdr:from>
    <xdr:to>
      <xdr:col>11</xdr:col>
      <xdr:colOff>31750</xdr:colOff>
      <xdr:row>62</xdr:row>
      <xdr:rowOff>28363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48054"/>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81704</xdr:rowOff>
    </xdr:from>
    <xdr:to>
      <xdr:col>11</xdr:col>
      <xdr:colOff>82550</xdr:colOff>
      <xdr:row>60</xdr:row>
      <xdr:rowOff>11854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22031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他の類似団体、全国市町村平均を下回っている。人件費は、職員数の増加や人事院勧告に伴う給料の増加等により、前年度より増額となった。今後も常勤職員を含め、適切な人員配置に努める。物件費は、</a:t>
          </a:r>
          <a:r>
            <a:rPr kumimoji="1" lang="ja-JP" altLang="en-US" sz="1100" b="0" i="0" baseline="0">
              <a:solidFill>
                <a:schemeClr val="dk1"/>
              </a:solidFill>
              <a:effectLst/>
              <a:latin typeface="+mn-lt"/>
              <a:ea typeface="+mn-ea"/>
              <a:cs typeface="+mn-cs"/>
            </a:rPr>
            <a:t>システム標準化対応等の委託料の増額により、前年度より増額となった。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153318</xdr:rowOff>
    </xdr:from>
    <xdr:to>
      <xdr:col>23</xdr:col>
      <xdr:colOff>133350</xdr:colOff>
      <xdr:row>83</xdr:row>
      <xdr:rowOff>112182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2218"/>
          <a:ext cx="838200" cy="1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153318</xdr:rowOff>
    </xdr:from>
    <xdr:to>
      <xdr:col>19</xdr:col>
      <xdr:colOff>133350</xdr:colOff>
      <xdr:row>83</xdr:row>
      <xdr:rowOff>22285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12218"/>
          <a:ext cx="8890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4563</xdr:rowOff>
    </xdr:from>
    <xdr:to>
      <xdr:col>15</xdr:col>
      <xdr:colOff>82550</xdr:colOff>
      <xdr:row>83</xdr:row>
      <xdr:rowOff>22285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4913"/>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56917</xdr:rowOff>
    </xdr:from>
    <xdr:to>
      <xdr:col>11</xdr:col>
      <xdr:colOff>31750</xdr:colOff>
      <xdr:row>83</xdr:row>
      <xdr:rowOff>4563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5817"/>
          <a:ext cx="889000" cy="11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61382</xdr:rowOff>
    </xdr:from>
    <xdr:to>
      <xdr:col>23</xdr:col>
      <xdr:colOff>184150</xdr:colOff>
      <xdr:row>83</xdr:row>
      <xdr:rowOff>162982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77909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102518</xdr:rowOff>
    </xdr:from>
    <xdr:to>
      <xdr:col>19</xdr:col>
      <xdr:colOff>184150</xdr:colOff>
      <xdr:row>83</xdr:row>
      <xdr:rowOff>32668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42845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3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142935</xdr:rowOff>
    </xdr:from>
    <xdr:to>
      <xdr:col>15</xdr:col>
      <xdr:colOff>133350</xdr:colOff>
      <xdr:row>83</xdr:row>
      <xdr:rowOff>73085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83262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7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125213</xdr:rowOff>
    </xdr:from>
    <xdr:to>
      <xdr:col>11</xdr:col>
      <xdr:colOff>82550</xdr:colOff>
      <xdr:row>83</xdr:row>
      <xdr:rowOff>55363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65540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5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6117</xdr:rowOff>
    </xdr:from>
    <xdr:to>
      <xdr:col>7</xdr:col>
      <xdr:colOff>31750</xdr:colOff>
      <xdr:row>82</xdr:row>
      <xdr:rowOff>107717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117894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２年４月から給料の独自削減を実施しているが、令和６年度から、６～８級の独自削減割合を縮減したことに伴い、平均給与月額が引き上がった。また、人事院勧告により給料改定を行ったが、給料改定額の大きい職員の比率が国よりも高いため、ラスパイレス指数が上昇し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669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6586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121709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658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161925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人口１，０００人当たりの職員数は、職員数がピークを迎えた平成９年以降、定員管理適正化計画を策定し、削減を進めてきた結果、全国平均及び千葉県平均並びに類似団体内平均を下回っている。</a:t>
          </a:r>
          <a:endParaRPr lang="ja-JP" altLang="ja-JP" sz="1400">
            <a:effectLst/>
          </a:endParaRPr>
        </a:p>
        <a:p>
          <a:r>
            <a:rPr kumimoji="1" lang="ja-JP" altLang="ja-JP" sz="1100">
              <a:solidFill>
                <a:schemeClr val="dk1"/>
              </a:solidFill>
              <a:effectLst/>
              <a:latin typeface="+mn-lt"/>
              <a:ea typeface="+mn-ea"/>
              <a:cs typeface="+mn-cs"/>
            </a:rPr>
            <a:t>　令和６年度から令和９年度までの定員管理計画では、厳しい財政状況の中で事務事業の見直しや、 民間委託の推進、ＤＸ（デジタルトランスフォーメーション）推進などに取り組み、総人件費の抑制に努めることを前提としながら、安定的な行政サービスを提供できるよう、業務量に応じた必要な人員の確保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11747</xdr:rowOff>
    </xdr:from>
    <xdr:to>
      <xdr:col>81</xdr:col>
      <xdr:colOff>44450</xdr:colOff>
      <xdr:row>63</xdr:row>
      <xdr:rowOff>33867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3097"/>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63</xdr:row>
      <xdr:rowOff>11747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90979"/>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159068</xdr:rowOff>
    </xdr:from>
    <xdr:to>
      <xdr:col>72</xdr:col>
      <xdr:colOff>203200</xdr:colOff>
      <xdr:row>62</xdr:row>
      <xdr:rowOff>161079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8896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157056</xdr:rowOff>
    </xdr:from>
    <xdr:to>
      <xdr:col>68</xdr:col>
      <xdr:colOff>152400</xdr:colOff>
      <xdr:row>62</xdr:row>
      <xdr:rowOff>159068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869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154517</xdr:rowOff>
    </xdr:from>
    <xdr:to>
      <xdr:col>81</xdr:col>
      <xdr:colOff>95250</xdr:colOff>
      <xdr:row>63</xdr:row>
      <xdr:rowOff>84667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171044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132397</xdr:rowOff>
    </xdr:from>
    <xdr:to>
      <xdr:col>77</xdr:col>
      <xdr:colOff>95250</xdr:colOff>
      <xdr:row>63</xdr:row>
      <xdr:rowOff>62547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72724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110279</xdr:rowOff>
    </xdr:from>
    <xdr:to>
      <xdr:col>73</xdr:col>
      <xdr:colOff>44450</xdr:colOff>
      <xdr:row>63</xdr:row>
      <xdr:rowOff>40429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50606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108268</xdr:rowOff>
    </xdr:from>
    <xdr:to>
      <xdr:col>68</xdr:col>
      <xdr:colOff>203200</xdr:colOff>
      <xdr:row>63</xdr:row>
      <xdr:rowOff>38418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46583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標準税収入額及び普通交付税の増加により標準財政規模が増加した。</a:t>
          </a:r>
          <a:r>
            <a:rPr kumimoji="1" lang="ja-JP" altLang="en-US" sz="1100" b="0" i="0" baseline="0">
              <a:solidFill>
                <a:schemeClr val="dk1"/>
              </a:solidFill>
              <a:effectLst/>
              <a:latin typeface="+mn-lt"/>
              <a:ea typeface="+mn-ea"/>
              <a:cs typeface="+mn-cs"/>
            </a:rPr>
            <a:t>その結果</a:t>
          </a:r>
          <a:r>
            <a:rPr kumimoji="1" lang="ja-JP" altLang="ja-JP" sz="1100" b="0" i="0" baseline="0">
              <a:solidFill>
                <a:schemeClr val="dk1"/>
              </a:solidFill>
              <a:effectLst/>
              <a:latin typeface="+mn-lt"/>
              <a:ea typeface="+mn-ea"/>
              <a:cs typeface="+mn-cs"/>
            </a:rPr>
            <a:t>、分母が増加しているものの、元利償還金と準元利償還金</a:t>
          </a:r>
          <a:r>
            <a:rPr kumimoji="1" lang="ja-JP" altLang="en-US" sz="1100" b="0" i="0" baseline="0">
              <a:solidFill>
                <a:schemeClr val="dk1"/>
              </a:solidFill>
              <a:effectLst/>
              <a:latin typeface="+mn-lt"/>
              <a:ea typeface="+mn-ea"/>
              <a:cs typeface="+mn-cs"/>
            </a:rPr>
            <a:t>に対して、</a:t>
          </a:r>
          <a:r>
            <a:rPr kumimoji="1" lang="ja-JP" altLang="ja-JP" sz="1100" b="0" i="0" baseline="0">
              <a:solidFill>
                <a:schemeClr val="dk1"/>
              </a:solidFill>
              <a:effectLst/>
              <a:latin typeface="+mn-lt"/>
              <a:ea typeface="+mn-ea"/>
              <a:cs typeface="+mn-cs"/>
            </a:rPr>
            <a:t>災害復旧費等に係る基準財政需要</a:t>
          </a:r>
          <a:r>
            <a:rPr kumimoji="1" lang="ja-JP" altLang="en-US" sz="1100" b="0" i="0" baseline="0">
              <a:solidFill>
                <a:schemeClr val="dk1"/>
              </a:solidFill>
              <a:effectLst/>
              <a:latin typeface="+mn-lt"/>
              <a:ea typeface="+mn-ea"/>
              <a:cs typeface="+mn-cs"/>
            </a:rPr>
            <a:t>額算入額</a:t>
          </a:r>
          <a:r>
            <a:rPr kumimoji="1" lang="ja-JP" altLang="ja-JP" sz="1100" b="0" i="0" baseline="0">
              <a:solidFill>
                <a:schemeClr val="dk1"/>
              </a:solidFill>
              <a:effectLst/>
              <a:latin typeface="+mn-lt"/>
              <a:ea typeface="+mn-ea"/>
              <a:cs typeface="+mn-cs"/>
            </a:rPr>
            <a:t>の減額等により算入公債費が</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減額</a:t>
          </a:r>
          <a:r>
            <a:rPr kumimoji="1" lang="ja-JP" altLang="en-US" sz="1100" b="0" i="0" baseline="0">
              <a:solidFill>
                <a:schemeClr val="dk1"/>
              </a:solidFill>
              <a:effectLst/>
              <a:latin typeface="+mn-lt"/>
              <a:ea typeface="+mn-ea"/>
              <a:cs typeface="+mn-cs"/>
            </a:rPr>
            <a:t>となり、分母以上に分子が増加していることから、前年度より</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％増加となった</a:t>
          </a:r>
          <a:r>
            <a:rPr kumimoji="1" lang="ja-JP" altLang="ja-JP" sz="1100" b="0" i="0" baseline="0">
              <a:solidFill>
                <a:schemeClr val="dk1"/>
              </a:solidFill>
              <a:effectLst/>
              <a:latin typeface="+mn-lt"/>
              <a:ea typeface="+mn-ea"/>
              <a:cs typeface="+mn-cs"/>
            </a:rPr>
            <a:t>。他の類似団体と比較すると低い水準であるが、適切な事業の選択・実施により、住民ニーズを的確に把握した事業の選択を行い、財政規模に見合った計画的な借入れを行うことにより引き続き低い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45659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977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11188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136676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充当可能財源が将来負担額を上回っているため、将来負担比率はマイナスとなり表記されていない。前年度と比較し、公営企業債等繰入見込額が増加したため、将来負担額が増加した。</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充当可能財源である基金は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財政調整基金や公共施設整備基金等の</a:t>
          </a:r>
          <a:r>
            <a:rPr kumimoji="1" lang="ja-JP" altLang="en-US" sz="1100" b="0" i="0" baseline="0">
              <a:solidFill>
                <a:schemeClr val="dk1"/>
              </a:solidFill>
              <a:effectLst/>
              <a:latin typeface="+mn-lt"/>
              <a:ea typeface="+mn-ea"/>
              <a:cs typeface="+mn-cs"/>
            </a:rPr>
            <a:t>減により減少した。その結果、</a:t>
          </a:r>
          <a:r>
            <a:rPr kumimoji="1" lang="ja-JP" altLang="ja-JP" sz="1100" b="0" i="0" baseline="0">
              <a:solidFill>
                <a:schemeClr val="dk1"/>
              </a:solidFill>
              <a:effectLst/>
              <a:latin typeface="+mn-lt"/>
              <a:ea typeface="+mn-ea"/>
              <a:cs typeface="+mn-cs"/>
            </a:rPr>
            <a:t>将来負担</a:t>
          </a:r>
          <a:r>
            <a:rPr kumimoji="1" lang="ja-JP" altLang="en-US" sz="1100" b="0" i="0" baseline="0">
              <a:solidFill>
                <a:schemeClr val="dk1"/>
              </a:solidFill>
              <a:effectLst/>
              <a:latin typeface="+mn-lt"/>
              <a:ea typeface="+mn-ea"/>
              <a:cs typeface="+mn-cs"/>
            </a:rPr>
            <a:t>比</a:t>
          </a:r>
          <a:r>
            <a:rPr kumimoji="1" lang="ja-JP" altLang="ja-JP" sz="1100" b="0" i="0" baseline="0">
              <a:solidFill>
                <a:schemeClr val="dk1"/>
              </a:solidFill>
              <a:effectLst/>
              <a:latin typeface="+mn-lt"/>
              <a:ea typeface="+mn-ea"/>
              <a:cs typeface="+mn-cs"/>
            </a:rPr>
            <a:t>率は</a:t>
          </a:r>
          <a:r>
            <a:rPr kumimoji="1" lang="ja-JP" altLang="en-US" sz="1100" b="0" i="0" baseline="0">
              <a:solidFill>
                <a:schemeClr val="dk1"/>
              </a:solidFill>
              <a:effectLst/>
              <a:latin typeface="+mn-lt"/>
              <a:ea typeface="+mn-ea"/>
              <a:cs typeface="+mn-cs"/>
            </a:rPr>
            <a:t>前年度に比べ上昇した</a:t>
          </a:r>
          <a:r>
            <a:rPr kumimoji="1" lang="ja-JP" altLang="ja-JP" sz="1100" b="0" i="0" baseline="0">
              <a:solidFill>
                <a:schemeClr val="dk1"/>
              </a:solidFill>
              <a:effectLst/>
              <a:latin typeface="+mn-lt"/>
              <a:ea typeface="+mn-ea"/>
              <a:cs typeface="+mn-cs"/>
            </a:rPr>
            <a:t>。地方債現在高の抑制に努め、低い水準を維持していく。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131,317
127,671
43.15
48,027,335
47,222,829
704,728
26,636,922
31,842,426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職員の平均年齢が高く、また他の類似団体に比べ、予算規模が小さいことに加え、直営の福祉施設が多いため、経常収支比率の人件費分は高くなっている。今後も給与水準の適正化に取り組むとともに、人件費総額の圧縮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24130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10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72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04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4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49530</xdr:rowOff>
    </xdr:from>
    <xdr:to>
      <xdr:col>6</xdr:col>
      <xdr:colOff>171450</xdr:colOff>
      <xdr:row>39</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増加傾向にあり、他の類似団体と比較すると依然高い水準にある。今後も人件費削減のための業務委託などにより委託料の増加が予想されるが、委託内容を精査し、全体として歳出を削減できるよ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74422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045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145288</xdr:rowOff>
    </xdr:from>
    <xdr:to>
      <xdr:col>78</xdr:col>
      <xdr:colOff>69850</xdr:colOff>
      <xdr:row>19</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313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18</xdr:row>
      <xdr:rowOff>145288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6679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18</xdr:row>
      <xdr:rowOff>62992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667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23622</xdr:rowOff>
    </xdr:from>
    <xdr:to>
      <xdr:col>82</xdr:col>
      <xdr:colOff>158750</xdr:colOff>
      <xdr:row>19</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167149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94488</xdr:rowOff>
    </xdr:from>
    <xdr:to>
      <xdr:col>74</xdr:col>
      <xdr:colOff>31750</xdr:colOff>
      <xdr:row>19</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9415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の類似団体に比べると扶助費に係る経常収支比率は低く推移している。障害者自立支援給付費、私立保育園委託料、児童手当、医療扶助費が上位を占めている。今後も財政の健全化を進めるため資格審査や給付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0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27940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1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55</xdr:row>
      <xdr:rowOff>161290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88917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介護保険事業への繰出金の増加及び療養給付費が増加したこと等に伴う後期高齢者医療事業への繰出金が増加したことにより、特別会計への繰出金が増加した。今後も引き続き給付等の適正化を図り、赤字補填に係る繰出金が発生しないように努めるとともに、より一層繰出金の精査を行い、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39915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40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124278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31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補助金等検討委員会による補助金審査の仕組みにより補助交付金は適正な水準に保たれている。補助費等に係る経常収支比率は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％と他の類似団体と比べても低い水準にあり、今後も現在の水準を維持していく。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19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19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73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73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適切な事業の採択・実施により、公債費に係る経常収支比率</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％と類似団体の平均を下回っている。財政規模に見合った計画的な借入れを行うことにより引き続き低い水準を維持していく。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34339"/>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98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98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から見ると、人件費、物件費は千葉県平均を上回っている。今後も経常収支比率の改善に向けて計画的に経常的な歳出総額を削減するとともに、今まで以上に歳入の確保を図ることにより財務体質の改善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382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78</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324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77</xdr:row>
      <xdr:rowOff>130811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048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77</xdr:row>
      <xdr:rowOff>130811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048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114300</xdr:rowOff>
    </xdr:from>
    <xdr:to>
      <xdr:col>78</xdr:col>
      <xdr:colOff>120650</xdr:colOff>
      <xdr:row>79</xdr:row>
      <xdr:rowOff>44450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29227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80011</xdr:rowOff>
    </xdr:from>
    <xdr:to>
      <xdr:col>74</xdr:col>
      <xdr:colOff>31750</xdr:colOff>
      <xdr:row>78</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166388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53391</xdr:rowOff>
    </xdr:from>
    <xdr:to>
      <xdr:col>29</xdr:col>
      <xdr:colOff>127000</xdr:colOff>
      <xdr:row>17</xdr:row>
      <xdr:rowOff>154413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5666"/>
          <a:ext cx="647700" cy="101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154413</xdr:rowOff>
    </xdr:from>
    <xdr:to>
      <xdr:col>26</xdr:col>
      <xdr:colOff>50800</xdr:colOff>
      <xdr:row>18</xdr:row>
      <xdr:rowOff>8299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6688"/>
          <a:ext cx="698500" cy="2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8299</xdr:rowOff>
    </xdr:from>
    <xdr:to>
      <xdr:col>22</xdr:col>
      <xdr:colOff>114300</xdr:colOff>
      <xdr:row>18</xdr:row>
      <xdr:rowOff>23901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2024"/>
          <a:ext cx="698500" cy="15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11576</xdr:rowOff>
    </xdr:from>
    <xdr:to>
      <xdr:col>18</xdr:col>
      <xdr:colOff>177800</xdr:colOff>
      <xdr:row>18</xdr:row>
      <xdr:rowOff>23901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45301"/>
          <a:ext cx="698500" cy="12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2591</xdr:rowOff>
    </xdr:from>
    <xdr:to>
      <xdr:col>29</xdr:col>
      <xdr:colOff>177800</xdr:colOff>
      <xdr:row>17</xdr:row>
      <xdr:rowOff>104191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146118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103613</xdr:rowOff>
    </xdr:from>
    <xdr:to>
      <xdr:col>26</xdr:col>
      <xdr:colOff>101600</xdr:colOff>
      <xdr:row>18</xdr:row>
      <xdr:rowOff>33763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5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18540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128949</xdr:rowOff>
    </xdr:from>
    <xdr:to>
      <xdr:col>22</xdr:col>
      <xdr:colOff>165100</xdr:colOff>
      <xdr:row>18</xdr:row>
      <xdr:rowOff>59099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43876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144551</xdr:rowOff>
    </xdr:from>
    <xdr:to>
      <xdr:col>19</xdr:col>
      <xdr:colOff>38100</xdr:colOff>
      <xdr:row>18</xdr:row>
      <xdr:rowOff>74701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59478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132226</xdr:rowOff>
    </xdr:from>
    <xdr:to>
      <xdr:col>15</xdr:col>
      <xdr:colOff>101600</xdr:colOff>
      <xdr:row>18</xdr:row>
      <xdr:rowOff>62376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47153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37503</xdr:rowOff>
    </xdr:from>
    <xdr:to>
      <xdr:col>29</xdr:col>
      <xdr:colOff>127000</xdr:colOff>
      <xdr:row>36</xdr:row>
      <xdr:rowOff>79870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0753"/>
          <a:ext cx="647700" cy="42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69736</xdr:rowOff>
    </xdr:from>
    <xdr:to>
      <xdr:col>26</xdr:col>
      <xdr:colOff>50800</xdr:colOff>
      <xdr:row>36</xdr:row>
      <xdr:rowOff>79870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22986"/>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69736</xdr:rowOff>
    </xdr:from>
    <xdr:to>
      <xdr:col>22</xdr:col>
      <xdr:colOff>114300</xdr:colOff>
      <xdr:row>36</xdr:row>
      <xdr:rowOff>101626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22986"/>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79642</xdr:rowOff>
    </xdr:from>
    <xdr:to>
      <xdr:col>18</xdr:col>
      <xdr:colOff>177800</xdr:colOff>
      <xdr:row>36</xdr:row>
      <xdr:rowOff>101626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32892"/>
          <a:ext cx="698500" cy="2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329603</xdr:rowOff>
    </xdr:from>
    <xdr:to>
      <xdr:col>29</xdr:col>
      <xdr:colOff>177800</xdr:colOff>
      <xdr:row>36</xdr:row>
      <xdr:rowOff>88303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301680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29070</xdr:rowOff>
    </xdr:from>
    <xdr:to>
      <xdr:col>26</xdr:col>
      <xdr:colOff>101600</xdr:colOff>
      <xdr:row>36</xdr:row>
      <xdr:rowOff>130670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2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115447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18936</xdr:rowOff>
    </xdr:from>
    <xdr:to>
      <xdr:col>22</xdr:col>
      <xdr:colOff>165100</xdr:colOff>
      <xdr:row>36</xdr:row>
      <xdr:rowOff>120536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7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105313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50826</xdr:rowOff>
    </xdr:from>
    <xdr:to>
      <xdr:col>19</xdr:col>
      <xdr:colOff>38100</xdr:colOff>
      <xdr:row>36</xdr:row>
      <xdr:rowOff>152426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137203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28842</xdr:rowOff>
    </xdr:from>
    <xdr:to>
      <xdr:col>15</xdr:col>
      <xdr:colOff>101600</xdr:colOff>
      <xdr:row>36</xdr:row>
      <xdr:rowOff>130442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115219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131,317
127,671
43.15
48,027,335
47,222,829
704,728
26,636,922
31,842,426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40465</xdr:rowOff>
    </xdr:from>
    <xdr:to>
      <xdr:col>24</xdr:col>
      <xdr:colOff>63500</xdr:colOff>
      <xdr:row>35</xdr:row>
      <xdr:rowOff>116177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41215"/>
          <a:ext cx="838200" cy="7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116177</xdr:rowOff>
    </xdr:from>
    <xdr:to>
      <xdr:col>19</xdr:col>
      <xdr:colOff>177800</xdr:colOff>
      <xdr:row>35</xdr:row>
      <xdr:rowOff>149941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1692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149941</xdr:rowOff>
    </xdr:from>
    <xdr:to>
      <xdr:col>15</xdr:col>
      <xdr:colOff>50800</xdr:colOff>
      <xdr:row>35</xdr:row>
      <xdr:rowOff>161760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50691"/>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146901</xdr:rowOff>
    </xdr:from>
    <xdr:to>
      <xdr:col>10</xdr:col>
      <xdr:colOff>114300</xdr:colOff>
      <xdr:row>35</xdr:row>
      <xdr:rowOff>161760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4765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161115</xdr:rowOff>
    </xdr:from>
    <xdr:to>
      <xdr:col>24</xdr:col>
      <xdr:colOff>114300</xdr:colOff>
      <xdr:row>35</xdr:row>
      <xdr:rowOff>91265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139542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65377</xdr:rowOff>
    </xdr:from>
    <xdr:to>
      <xdr:col>20</xdr:col>
      <xdr:colOff>38100</xdr:colOff>
      <xdr:row>35</xdr:row>
      <xdr:rowOff>166977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12054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4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99141</xdr:rowOff>
    </xdr:from>
    <xdr:to>
      <xdr:col>15</xdr:col>
      <xdr:colOff>101600</xdr:colOff>
      <xdr:row>36</xdr:row>
      <xdr:rowOff>29291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1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110960</xdr:rowOff>
    </xdr:from>
    <xdr:to>
      <xdr:col>10</xdr:col>
      <xdr:colOff>165100</xdr:colOff>
      <xdr:row>36</xdr:row>
      <xdr:rowOff>41110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32237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96101</xdr:rowOff>
    </xdr:from>
    <xdr:to>
      <xdr:col>6</xdr:col>
      <xdr:colOff>38100</xdr:colOff>
      <xdr:row>36</xdr:row>
      <xdr:rowOff>26251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42778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53828</xdr:rowOff>
    </xdr:from>
    <xdr:to>
      <xdr:col>24</xdr:col>
      <xdr:colOff>63500</xdr:colOff>
      <xdr:row>57</xdr:row>
      <xdr:rowOff>127437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6478"/>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56832</xdr:rowOff>
    </xdr:from>
    <xdr:to>
      <xdr:col>19</xdr:col>
      <xdr:colOff>177800</xdr:colOff>
      <xdr:row>57</xdr:row>
      <xdr:rowOff>127437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9482"/>
          <a:ext cx="8890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56832</xdr:rowOff>
    </xdr:from>
    <xdr:to>
      <xdr:col>15</xdr:col>
      <xdr:colOff>50800</xdr:colOff>
      <xdr:row>57</xdr:row>
      <xdr:rowOff>69373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9482"/>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69373</xdr:rowOff>
    </xdr:from>
    <xdr:to>
      <xdr:col>10</xdr:col>
      <xdr:colOff>114300</xdr:colOff>
      <xdr:row>58</xdr:row>
      <xdr:rowOff>51395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2023"/>
          <a:ext cx="889000" cy="1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3028</xdr:rowOff>
    </xdr:from>
    <xdr:to>
      <xdr:col>24</xdr:col>
      <xdr:colOff>114300</xdr:colOff>
      <xdr:row>57</xdr:row>
      <xdr:rowOff>104628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152905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76637</xdr:rowOff>
    </xdr:from>
    <xdr:to>
      <xdr:col>20</xdr:col>
      <xdr:colOff>38100</xdr:colOff>
      <xdr:row>58</xdr:row>
      <xdr:rowOff>6787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169364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6032</xdr:rowOff>
    </xdr:from>
    <xdr:to>
      <xdr:col>15</xdr:col>
      <xdr:colOff>101600</xdr:colOff>
      <xdr:row>57</xdr:row>
      <xdr:rowOff>107632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98759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18573</xdr:rowOff>
    </xdr:from>
    <xdr:to>
      <xdr:col>10</xdr:col>
      <xdr:colOff>165100</xdr:colOff>
      <xdr:row>57</xdr:row>
      <xdr:rowOff>120173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111300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595</xdr:rowOff>
    </xdr:from>
    <xdr:to>
      <xdr:col>6</xdr:col>
      <xdr:colOff>38100</xdr:colOff>
      <xdr:row>58</xdr:row>
      <xdr:rowOff>102195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93322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100152</xdr:rowOff>
    </xdr:from>
    <xdr:to>
      <xdr:col>24</xdr:col>
      <xdr:colOff>63500</xdr:colOff>
      <xdr:row>77</xdr:row>
      <xdr:rowOff>102267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1802"/>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102267</xdr:rowOff>
    </xdr:from>
    <xdr:to>
      <xdr:col>19</xdr:col>
      <xdr:colOff>177800</xdr:colOff>
      <xdr:row>77</xdr:row>
      <xdr:rowOff>103409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0391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102781</xdr:rowOff>
    </xdr:from>
    <xdr:to>
      <xdr:col>15</xdr:col>
      <xdr:colOff>50800</xdr:colOff>
      <xdr:row>77</xdr:row>
      <xdr:rowOff>103409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04431"/>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102781</xdr:rowOff>
    </xdr:from>
    <xdr:to>
      <xdr:col>10</xdr:col>
      <xdr:colOff>114300</xdr:colOff>
      <xdr:row>77</xdr:row>
      <xdr:rowOff>107581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443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49352</xdr:rowOff>
    </xdr:from>
    <xdr:to>
      <xdr:col>24</xdr:col>
      <xdr:colOff>114300</xdr:colOff>
      <xdr:row>77</xdr:row>
      <xdr:rowOff>150952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135729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51467</xdr:rowOff>
    </xdr:from>
    <xdr:to>
      <xdr:col>20</xdr:col>
      <xdr:colOff>38100</xdr:colOff>
      <xdr:row>77</xdr:row>
      <xdr:rowOff>153067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144194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52609</xdr:rowOff>
    </xdr:from>
    <xdr:to>
      <xdr:col>15</xdr:col>
      <xdr:colOff>101600</xdr:colOff>
      <xdr:row>77</xdr:row>
      <xdr:rowOff>154209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145336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51981</xdr:rowOff>
    </xdr:from>
    <xdr:to>
      <xdr:col>10</xdr:col>
      <xdr:colOff>165100</xdr:colOff>
      <xdr:row>77</xdr:row>
      <xdr:rowOff>153581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144708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56781</xdr:rowOff>
    </xdr:from>
    <xdr:to>
      <xdr:col>6</xdr:col>
      <xdr:colOff>38100</xdr:colOff>
      <xdr:row>77</xdr:row>
      <xdr:rowOff>158381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149508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18642</xdr:rowOff>
    </xdr:from>
    <xdr:to>
      <xdr:col>24</xdr:col>
      <xdr:colOff>63500</xdr:colOff>
      <xdr:row>98</xdr:row>
      <xdr:rowOff>67573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820742"/>
          <a:ext cx="838200" cy="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67573</xdr:rowOff>
    </xdr:from>
    <xdr:to>
      <xdr:col>19</xdr:col>
      <xdr:colOff>177800</xdr:colOff>
      <xdr:row>98</xdr:row>
      <xdr:rowOff>133683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69673"/>
          <a:ext cx="889000" cy="6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56490</xdr:rowOff>
    </xdr:from>
    <xdr:to>
      <xdr:col>15</xdr:col>
      <xdr:colOff>50800</xdr:colOff>
      <xdr:row>98</xdr:row>
      <xdr:rowOff>133683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858590"/>
          <a:ext cx="889000" cy="7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56490</xdr:rowOff>
    </xdr:from>
    <xdr:to>
      <xdr:col>10</xdr:col>
      <xdr:colOff>114300</xdr:colOff>
      <xdr:row>99</xdr:row>
      <xdr:rowOff>80629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58590"/>
          <a:ext cx="889000" cy="19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139292</xdr:rowOff>
    </xdr:from>
    <xdr:to>
      <xdr:col>24</xdr:col>
      <xdr:colOff>114300</xdr:colOff>
      <xdr:row>98</xdr:row>
      <xdr:rowOff>69442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117719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74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16773</xdr:rowOff>
    </xdr:from>
    <xdr:to>
      <xdr:col>20</xdr:col>
      <xdr:colOff>38100</xdr:colOff>
      <xdr:row>98</xdr:row>
      <xdr:rowOff>118373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109500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91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82883</xdr:rowOff>
    </xdr:from>
    <xdr:to>
      <xdr:col>15</xdr:col>
      <xdr:colOff>101600</xdr:colOff>
      <xdr:row>99</xdr:row>
      <xdr:rowOff>13033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4160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7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5690</xdr:rowOff>
    </xdr:from>
    <xdr:to>
      <xdr:col>10</xdr:col>
      <xdr:colOff>165100</xdr:colOff>
      <xdr:row>98</xdr:row>
      <xdr:rowOff>107290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98417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90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29829</xdr:rowOff>
    </xdr:from>
    <xdr:to>
      <xdr:col>6</xdr:col>
      <xdr:colOff>38100</xdr:colOff>
      <xdr:row>99</xdr:row>
      <xdr:rowOff>131429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70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122556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39203</xdr:rowOff>
    </xdr:from>
    <xdr:to>
      <xdr:col>55</xdr:col>
      <xdr:colOff>0</xdr:colOff>
      <xdr:row>38</xdr:row>
      <xdr:rowOff>58329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54303"/>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39203</xdr:rowOff>
    </xdr:from>
    <xdr:to>
      <xdr:col>50</xdr:col>
      <xdr:colOff>114300</xdr:colOff>
      <xdr:row>38</xdr:row>
      <xdr:rowOff>50840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54303"/>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50840</xdr:rowOff>
    </xdr:from>
    <xdr:to>
      <xdr:col>45</xdr:col>
      <xdr:colOff>177800</xdr:colOff>
      <xdr:row>38</xdr:row>
      <xdr:rowOff>74614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56594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144958</xdr:rowOff>
    </xdr:from>
    <xdr:to>
      <xdr:col>41</xdr:col>
      <xdr:colOff>50800</xdr:colOff>
      <xdr:row>38</xdr:row>
      <xdr:rowOff>74614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459908"/>
          <a:ext cx="889000" cy="112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7529</xdr:rowOff>
    </xdr:from>
    <xdr:to>
      <xdr:col>55</xdr:col>
      <xdr:colOff>50800</xdr:colOff>
      <xdr:row>38</xdr:row>
      <xdr:rowOff>109129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93906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159853</xdr:rowOff>
    </xdr:from>
    <xdr:to>
      <xdr:col>50</xdr:col>
      <xdr:colOff>165100</xdr:colOff>
      <xdr:row>38</xdr:row>
      <xdr:rowOff>90003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5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81130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xdr:rowOff>
    </xdr:from>
    <xdr:to>
      <xdr:col>46</xdr:col>
      <xdr:colOff>38100</xdr:colOff>
      <xdr:row>38</xdr:row>
      <xdr:rowOff>101640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1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92767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6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23814</xdr:rowOff>
    </xdr:from>
    <xdr:to>
      <xdr:col>41</xdr:col>
      <xdr:colOff>101600</xdr:colOff>
      <xdr:row>38</xdr:row>
      <xdr:rowOff>125414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116541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6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94158</xdr:rowOff>
    </xdr:from>
    <xdr:to>
      <xdr:col>36</xdr:col>
      <xdr:colOff>165100</xdr:colOff>
      <xdr:row>32</xdr:row>
      <xdr:rowOff>24308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4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15435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0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139994</xdr:rowOff>
    </xdr:from>
    <xdr:to>
      <xdr:col>55</xdr:col>
      <xdr:colOff>0</xdr:colOff>
      <xdr:row>58</xdr:row>
      <xdr:rowOff>76323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12644"/>
          <a:ext cx="838200" cy="10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81004</xdr:rowOff>
    </xdr:from>
    <xdr:to>
      <xdr:col>50</xdr:col>
      <xdr:colOff>114300</xdr:colOff>
      <xdr:row>58</xdr:row>
      <xdr:rowOff>76323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10754"/>
          <a:ext cx="889000" cy="5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27882</xdr:rowOff>
    </xdr:from>
    <xdr:to>
      <xdr:col>45</xdr:col>
      <xdr:colOff>177800</xdr:colOff>
      <xdr:row>55</xdr:row>
      <xdr:rowOff>81004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57632"/>
          <a:ext cx="889000" cy="5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27882</xdr:rowOff>
    </xdr:from>
    <xdr:to>
      <xdr:col>41</xdr:col>
      <xdr:colOff>50800</xdr:colOff>
      <xdr:row>58</xdr:row>
      <xdr:rowOff>54955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457632"/>
          <a:ext cx="889000" cy="5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89194</xdr:rowOff>
    </xdr:from>
    <xdr:to>
      <xdr:col>55</xdr:col>
      <xdr:colOff>50800</xdr:colOff>
      <xdr:row>58</xdr:row>
      <xdr:rowOff>19344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67621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25523</xdr:rowOff>
    </xdr:from>
    <xdr:to>
      <xdr:col>50</xdr:col>
      <xdr:colOff>165100</xdr:colOff>
      <xdr:row>58</xdr:row>
      <xdr:rowOff>127123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118250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30204</xdr:rowOff>
    </xdr:from>
    <xdr:to>
      <xdr:col>46</xdr:col>
      <xdr:colOff>38100</xdr:colOff>
      <xdr:row>55</xdr:row>
      <xdr:rowOff>131804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148331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23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148532</xdr:rowOff>
    </xdr:from>
    <xdr:to>
      <xdr:col>41</xdr:col>
      <xdr:colOff>101600</xdr:colOff>
      <xdr:row>55</xdr:row>
      <xdr:rowOff>78682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0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95209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18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4155</xdr:rowOff>
    </xdr:from>
    <xdr:to>
      <xdr:col>36</xdr:col>
      <xdr:colOff>165100</xdr:colOff>
      <xdr:row>58</xdr:row>
      <xdr:rowOff>105755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96882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54615</xdr:rowOff>
    </xdr:from>
    <xdr:to>
      <xdr:col>55</xdr:col>
      <xdr:colOff>0</xdr:colOff>
      <xdr:row>78</xdr:row>
      <xdr:rowOff>118760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27715"/>
          <a:ext cx="8382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105524</xdr:rowOff>
    </xdr:from>
    <xdr:to>
      <xdr:col>50</xdr:col>
      <xdr:colOff>114300</xdr:colOff>
      <xdr:row>78</xdr:row>
      <xdr:rowOff>118760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78624"/>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104267</xdr:rowOff>
    </xdr:from>
    <xdr:to>
      <xdr:col>45</xdr:col>
      <xdr:colOff>177800</xdr:colOff>
      <xdr:row>78</xdr:row>
      <xdr:rowOff>105524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736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104267</xdr:rowOff>
    </xdr:from>
    <xdr:to>
      <xdr:col>41</xdr:col>
      <xdr:colOff>50800</xdr:colOff>
      <xdr:row>78</xdr:row>
      <xdr:rowOff>115880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77367"/>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3815</xdr:rowOff>
    </xdr:from>
    <xdr:to>
      <xdr:col>55</xdr:col>
      <xdr:colOff>50800</xdr:colOff>
      <xdr:row>78</xdr:row>
      <xdr:rowOff>105415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90192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67960</xdr:rowOff>
    </xdr:from>
    <xdr:to>
      <xdr:col>50</xdr:col>
      <xdr:colOff>165100</xdr:colOff>
      <xdr:row>78</xdr:row>
      <xdr:rowOff>169560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160687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54724</xdr:rowOff>
    </xdr:from>
    <xdr:to>
      <xdr:col>46</xdr:col>
      <xdr:colOff>38100</xdr:colOff>
      <xdr:row>78</xdr:row>
      <xdr:rowOff>156324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147451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2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53467</xdr:rowOff>
    </xdr:from>
    <xdr:to>
      <xdr:col>41</xdr:col>
      <xdr:colOff>101600</xdr:colOff>
      <xdr:row>78</xdr:row>
      <xdr:rowOff>155067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146194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65080</xdr:rowOff>
    </xdr:from>
    <xdr:to>
      <xdr:col>36</xdr:col>
      <xdr:colOff>165100</xdr:colOff>
      <xdr:row>78</xdr:row>
      <xdr:rowOff>166680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157807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3409</xdr:rowOff>
    </xdr:from>
    <xdr:to>
      <xdr:col>55</xdr:col>
      <xdr:colOff>0</xdr:colOff>
      <xdr:row>96</xdr:row>
      <xdr:rowOff>153645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62609"/>
          <a:ext cx="8382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60696</xdr:rowOff>
    </xdr:from>
    <xdr:to>
      <xdr:col>50</xdr:col>
      <xdr:colOff>114300</xdr:colOff>
      <xdr:row>96</xdr:row>
      <xdr:rowOff>153645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662646"/>
          <a:ext cx="889000" cy="95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21811</xdr:rowOff>
    </xdr:from>
    <xdr:to>
      <xdr:col>45</xdr:col>
      <xdr:colOff>177800</xdr:colOff>
      <xdr:row>91</xdr:row>
      <xdr:rowOff>60696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452311"/>
          <a:ext cx="889000" cy="2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21811</xdr:rowOff>
    </xdr:from>
    <xdr:to>
      <xdr:col>41</xdr:col>
      <xdr:colOff>50800</xdr:colOff>
      <xdr:row>96</xdr:row>
      <xdr:rowOff>165350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452311"/>
          <a:ext cx="889000" cy="117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124059</xdr:rowOff>
    </xdr:from>
    <xdr:to>
      <xdr:col>55</xdr:col>
      <xdr:colOff>50800</xdr:colOff>
      <xdr:row>96</xdr:row>
      <xdr:rowOff>54209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102486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9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102845</xdr:rowOff>
    </xdr:from>
    <xdr:to>
      <xdr:col>50</xdr:col>
      <xdr:colOff>165100</xdr:colOff>
      <xdr:row>97</xdr:row>
      <xdr:rowOff>32995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24122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5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9896</xdr:rowOff>
    </xdr:from>
    <xdr:to>
      <xdr:col>46</xdr:col>
      <xdr:colOff>38100</xdr:colOff>
      <xdr:row>91</xdr:row>
      <xdr:rowOff>111496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61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128023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38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142461</xdr:rowOff>
    </xdr:from>
    <xdr:to>
      <xdr:col>41</xdr:col>
      <xdr:colOff>101600</xdr:colOff>
      <xdr:row>90</xdr:row>
      <xdr:rowOff>72611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4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89138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114550</xdr:rowOff>
    </xdr:from>
    <xdr:to>
      <xdr:col>36</xdr:col>
      <xdr:colOff>165100</xdr:colOff>
      <xdr:row>97</xdr:row>
      <xdr:rowOff>44700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35827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20713</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35813"/>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20713</xdr:rowOff>
    </xdr:from>
    <xdr:to>
      <xdr:col>81</xdr:col>
      <xdr:colOff>50800</xdr:colOff>
      <xdr:row>38</xdr:row>
      <xdr:rowOff>20828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3581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20828</xdr:rowOff>
    </xdr:from>
    <xdr:to>
      <xdr:col>76</xdr:col>
      <xdr:colOff>114300</xdr:colOff>
      <xdr:row>38</xdr:row>
      <xdr:rowOff>23971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3592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23114</xdr:rowOff>
    </xdr:from>
    <xdr:to>
      <xdr:col>71</xdr:col>
      <xdr:colOff>177800</xdr:colOff>
      <xdr:row>38</xdr:row>
      <xdr:rowOff>23971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821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141364</xdr:rowOff>
    </xdr:from>
    <xdr:to>
      <xdr:col>81</xdr:col>
      <xdr:colOff>101600</xdr:colOff>
      <xdr:row>38</xdr:row>
      <xdr:rowOff>71513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62640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577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141478</xdr:rowOff>
    </xdr:from>
    <xdr:to>
      <xdr:col>76</xdr:col>
      <xdr:colOff>165100</xdr:colOff>
      <xdr:row>38</xdr:row>
      <xdr:rowOff>71628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62755</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144621</xdr:rowOff>
    </xdr:from>
    <xdr:to>
      <xdr:col>72</xdr:col>
      <xdr:colOff>38100</xdr:colOff>
      <xdr:row>38</xdr:row>
      <xdr:rowOff>74771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65898</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580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143764</xdr:rowOff>
    </xdr:from>
    <xdr:to>
      <xdr:col>67</xdr:col>
      <xdr:colOff>101600</xdr:colOff>
      <xdr:row>38</xdr:row>
      <xdr:rowOff>73914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65041</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103448</xdr:rowOff>
    </xdr:from>
    <xdr:to>
      <xdr:col>85</xdr:col>
      <xdr:colOff>127000</xdr:colOff>
      <xdr:row>76</xdr:row>
      <xdr:rowOff>123392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133648"/>
          <a:ext cx="838200" cy="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94895</xdr:rowOff>
    </xdr:from>
    <xdr:to>
      <xdr:col>81</xdr:col>
      <xdr:colOff>50800</xdr:colOff>
      <xdr:row>76</xdr:row>
      <xdr:rowOff>103448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125095"/>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94895</xdr:rowOff>
    </xdr:from>
    <xdr:to>
      <xdr:col>76</xdr:col>
      <xdr:colOff>114300</xdr:colOff>
      <xdr:row>76</xdr:row>
      <xdr:rowOff>99067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125095"/>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99067</xdr:rowOff>
    </xdr:from>
    <xdr:to>
      <xdr:col>71</xdr:col>
      <xdr:colOff>177800</xdr:colOff>
      <xdr:row>76</xdr:row>
      <xdr:rowOff>108496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29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72592</xdr:rowOff>
    </xdr:from>
    <xdr:to>
      <xdr:col>85</xdr:col>
      <xdr:colOff>177800</xdr:colOff>
      <xdr:row>77</xdr:row>
      <xdr:rowOff>2742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51019</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52648</xdr:rowOff>
    </xdr:from>
    <xdr:to>
      <xdr:col>81</xdr:col>
      <xdr:colOff>101600</xdr:colOff>
      <xdr:row>76</xdr:row>
      <xdr:rowOff>154248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145375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44095</xdr:rowOff>
    </xdr:from>
    <xdr:to>
      <xdr:col>76</xdr:col>
      <xdr:colOff>165100</xdr:colOff>
      <xdr:row>76</xdr:row>
      <xdr:rowOff>145695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136822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48267</xdr:rowOff>
    </xdr:from>
    <xdr:to>
      <xdr:col>72</xdr:col>
      <xdr:colOff>38100</xdr:colOff>
      <xdr:row>76</xdr:row>
      <xdr:rowOff>149867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0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140994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57696</xdr:rowOff>
    </xdr:from>
    <xdr:to>
      <xdr:col>67</xdr:col>
      <xdr:colOff>101600</xdr:colOff>
      <xdr:row>76</xdr:row>
      <xdr:rowOff>159296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150423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73059</xdr:rowOff>
    </xdr:from>
    <xdr:to>
      <xdr:col>85</xdr:col>
      <xdr:colOff>127000</xdr:colOff>
      <xdr:row>98</xdr:row>
      <xdr:rowOff>117297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75159"/>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73059</xdr:rowOff>
    </xdr:from>
    <xdr:to>
      <xdr:col>81</xdr:col>
      <xdr:colOff>50800</xdr:colOff>
      <xdr:row>98</xdr:row>
      <xdr:rowOff>73909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75159"/>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60238</xdr:rowOff>
    </xdr:from>
    <xdr:to>
      <xdr:col>76</xdr:col>
      <xdr:colOff>114300</xdr:colOff>
      <xdr:row>98</xdr:row>
      <xdr:rowOff>73909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62338"/>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60238</xdr:rowOff>
    </xdr:from>
    <xdr:to>
      <xdr:col>71</xdr:col>
      <xdr:colOff>177800</xdr:colOff>
      <xdr:row>98</xdr:row>
      <xdr:rowOff>126574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62338"/>
          <a:ext cx="889000" cy="6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66497</xdr:rowOff>
    </xdr:from>
    <xdr:to>
      <xdr:col>85</xdr:col>
      <xdr:colOff>177800</xdr:colOff>
      <xdr:row>98</xdr:row>
      <xdr:rowOff>168097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152874</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22259</xdr:rowOff>
    </xdr:from>
    <xdr:to>
      <xdr:col>81</xdr:col>
      <xdr:colOff>101600</xdr:colOff>
      <xdr:row>98</xdr:row>
      <xdr:rowOff>123859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114986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1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23109</xdr:rowOff>
    </xdr:from>
    <xdr:to>
      <xdr:col>76</xdr:col>
      <xdr:colOff>165100</xdr:colOff>
      <xdr:row>98</xdr:row>
      <xdr:rowOff>124709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115836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9438</xdr:rowOff>
    </xdr:from>
    <xdr:to>
      <xdr:col>72</xdr:col>
      <xdr:colOff>38100</xdr:colOff>
      <xdr:row>98</xdr:row>
      <xdr:rowOff>111038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102165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75774</xdr:rowOff>
    </xdr:from>
    <xdr:to>
      <xdr:col>67</xdr:col>
      <xdr:colOff>101600</xdr:colOff>
      <xdr:row>99</xdr:row>
      <xdr:rowOff>5924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168501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97790</xdr:rowOff>
    </xdr:from>
    <xdr:to>
      <xdr:col>116</xdr:col>
      <xdr:colOff>63500</xdr:colOff>
      <xdr:row>38</xdr:row>
      <xdr:rowOff>69215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44144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97790</xdr:rowOff>
    </xdr:from>
    <xdr:to>
      <xdr:col>111</xdr:col>
      <xdr:colOff>177800</xdr:colOff>
      <xdr:row>38</xdr:row>
      <xdr:rowOff>39878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441440"/>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39878</xdr:rowOff>
    </xdr:from>
    <xdr:to>
      <xdr:col>107</xdr:col>
      <xdr:colOff>50800</xdr:colOff>
      <xdr:row>38</xdr:row>
      <xdr:rowOff>80645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55497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61214</xdr:rowOff>
    </xdr:from>
    <xdr:to>
      <xdr:col>102</xdr:col>
      <xdr:colOff>114300</xdr:colOff>
      <xdr:row>38</xdr:row>
      <xdr:rowOff>80645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57631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18415</xdr:rowOff>
    </xdr:from>
    <xdr:to>
      <xdr:col>116</xdr:col>
      <xdr:colOff>114300</xdr:colOff>
      <xdr:row>38</xdr:row>
      <xdr:rowOff>120015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41292</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46990</xdr:rowOff>
    </xdr:from>
    <xdr:to>
      <xdr:col>112</xdr:col>
      <xdr:colOff>38100</xdr:colOff>
      <xdr:row>37</xdr:row>
      <xdr:rowOff>148590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165117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160528</xdr:rowOff>
    </xdr:from>
    <xdr:to>
      <xdr:col>107</xdr:col>
      <xdr:colOff>101600</xdr:colOff>
      <xdr:row>38</xdr:row>
      <xdr:rowOff>90678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107205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29845</xdr:rowOff>
    </xdr:from>
    <xdr:to>
      <xdr:col>102</xdr:col>
      <xdr:colOff>165100</xdr:colOff>
      <xdr:row>38</xdr:row>
      <xdr:rowOff>131445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122572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xdr:rowOff>
    </xdr:from>
    <xdr:to>
      <xdr:col>98</xdr:col>
      <xdr:colOff>38100</xdr:colOff>
      <xdr:row>38</xdr:row>
      <xdr:rowOff>112014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103141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26315</xdr:rowOff>
    </xdr:from>
    <xdr:to>
      <xdr:col>116</xdr:col>
      <xdr:colOff>63500</xdr:colOff>
      <xdr:row>59</xdr:row>
      <xdr:rowOff>26315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418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26276</xdr:rowOff>
    </xdr:from>
    <xdr:to>
      <xdr:col>111</xdr:col>
      <xdr:colOff>177800</xdr:colOff>
      <xdr:row>59</xdr:row>
      <xdr:rowOff>26315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4182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26276</xdr:rowOff>
    </xdr:from>
    <xdr:to>
      <xdr:col>107</xdr:col>
      <xdr:colOff>50800</xdr:colOff>
      <xdr:row>59</xdr:row>
      <xdr:rowOff>26333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4182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26333</xdr:rowOff>
    </xdr:from>
    <xdr:to>
      <xdr:col>102</xdr:col>
      <xdr:colOff>114300</xdr:colOff>
      <xdr:row>59</xdr:row>
      <xdr:rowOff>26353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41883"/>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146965</xdr:rowOff>
    </xdr:from>
    <xdr:to>
      <xdr:col>116</xdr:col>
      <xdr:colOff>114300</xdr:colOff>
      <xdr:row>59</xdr:row>
      <xdr:rowOff>77115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65537</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146965</xdr:rowOff>
    </xdr:from>
    <xdr:to>
      <xdr:col>112</xdr:col>
      <xdr:colOff>38100</xdr:colOff>
      <xdr:row>59</xdr:row>
      <xdr:rowOff>77115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68242</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83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146926</xdr:rowOff>
    </xdr:from>
    <xdr:to>
      <xdr:col>107</xdr:col>
      <xdr:colOff>101600</xdr:colOff>
      <xdr:row>59</xdr:row>
      <xdr:rowOff>77076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68203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8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146983</xdr:rowOff>
    </xdr:from>
    <xdr:to>
      <xdr:col>102</xdr:col>
      <xdr:colOff>165100</xdr:colOff>
      <xdr:row>59</xdr:row>
      <xdr:rowOff>77133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68260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8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147003</xdr:rowOff>
    </xdr:from>
    <xdr:to>
      <xdr:col>98</xdr:col>
      <xdr:colOff>38100</xdr:colOff>
      <xdr:row>59</xdr:row>
      <xdr:rowOff>77153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68280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44896</xdr:rowOff>
    </xdr:from>
    <xdr:to>
      <xdr:col>116</xdr:col>
      <xdr:colOff>63500</xdr:colOff>
      <xdr:row>76</xdr:row>
      <xdr:rowOff>147211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75096"/>
          <a:ext cx="838200" cy="10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147211</xdr:rowOff>
    </xdr:from>
    <xdr:to>
      <xdr:col>111</xdr:col>
      <xdr:colOff>177800</xdr:colOff>
      <xdr:row>77</xdr:row>
      <xdr:rowOff>46301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77411"/>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46301</xdr:rowOff>
    </xdr:from>
    <xdr:to>
      <xdr:col>107</xdr:col>
      <xdr:colOff>50800</xdr:colOff>
      <xdr:row>77</xdr:row>
      <xdr:rowOff>71250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47951"/>
          <a:ext cx="889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71250</xdr:rowOff>
    </xdr:from>
    <xdr:to>
      <xdr:col>102</xdr:col>
      <xdr:colOff>114300</xdr:colOff>
      <xdr:row>77</xdr:row>
      <xdr:rowOff>125330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72900"/>
          <a:ext cx="889000" cy="5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165546</xdr:rowOff>
    </xdr:from>
    <xdr:to>
      <xdr:col>116</xdr:col>
      <xdr:colOff>114300</xdr:colOff>
      <xdr:row>76</xdr:row>
      <xdr:rowOff>95696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143973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96411</xdr:rowOff>
    </xdr:from>
    <xdr:to>
      <xdr:col>112</xdr:col>
      <xdr:colOff>38100</xdr:colOff>
      <xdr:row>77</xdr:row>
      <xdr:rowOff>26561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17688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166951</xdr:rowOff>
    </xdr:from>
    <xdr:to>
      <xdr:col>107</xdr:col>
      <xdr:colOff>101600</xdr:colOff>
      <xdr:row>77</xdr:row>
      <xdr:rowOff>97101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88228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20450</xdr:rowOff>
    </xdr:from>
    <xdr:to>
      <xdr:col>102</xdr:col>
      <xdr:colOff>165100</xdr:colOff>
      <xdr:row>77</xdr:row>
      <xdr:rowOff>122050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2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113177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74530</xdr:rowOff>
    </xdr:from>
    <xdr:to>
      <xdr:col>98</xdr:col>
      <xdr:colOff>38100</xdr:colOff>
      <xdr:row>78</xdr:row>
      <xdr:rowOff>4680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167257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人件費は、職員数が増えたこと等により前年度よりも増額とな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回った。引き続き給与水準の適正化に取り組むとともに、人件費総額の圧縮に努めていく。物件費は、</a:t>
          </a:r>
          <a:r>
            <a:rPr kumimoji="1" lang="ja-JP" altLang="en-US" sz="1100">
              <a:solidFill>
                <a:schemeClr val="dk1"/>
              </a:solidFill>
              <a:effectLst/>
              <a:latin typeface="+mn-lt"/>
              <a:ea typeface="+mn-ea"/>
              <a:cs typeface="+mn-cs"/>
            </a:rPr>
            <a:t>委託料等の増額により前年度よりも増額となったが、</a:t>
          </a:r>
          <a:r>
            <a:rPr kumimoji="1" lang="ja-JP" altLang="ja-JP" sz="1100">
              <a:solidFill>
                <a:schemeClr val="dk1"/>
              </a:solidFill>
              <a:effectLst/>
              <a:latin typeface="+mn-lt"/>
              <a:ea typeface="+mn-ea"/>
              <a:cs typeface="+mn-cs"/>
            </a:rPr>
            <a:t>類似団体平均を下回った。扶助費は、</a:t>
          </a:r>
          <a:r>
            <a:rPr kumimoji="1" lang="ja-JP" altLang="en-US" sz="1100">
              <a:solidFill>
                <a:schemeClr val="dk1"/>
              </a:solidFill>
              <a:effectLst/>
              <a:latin typeface="+mn-lt"/>
              <a:ea typeface="+mn-ea"/>
              <a:cs typeface="+mn-cs"/>
            </a:rPr>
            <a:t>定額減税補足給付金等</a:t>
          </a:r>
          <a:r>
            <a:rPr kumimoji="1" lang="ja-JP" altLang="ja-JP" sz="1100">
              <a:solidFill>
                <a:schemeClr val="dk1"/>
              </a:solidFill>
              <a:effectLst/>
              <a:latin typeface="+mn-lt"/>
              <a:ea typeface="+mn-ea"/>
              <a:cs typeface="+mn-cs"/>
            </a:rPr>
            <a:t>より増額となったが、今後も増額となることが見込まれるため、財政の健全化に向けて引き続き資格審査等の適正化に努めていく。補助費等は、</a:t>
          </a:r>
          <a:r>
            <a:rPr kumimoji="1" lang="ja-JP" altLang="en-US" sz="1100">
              <a:solidFill>
                <a:schemeClr val="dk1"/>
              </a:solidFill>
              <a:effectLst/>
              <a:latin typeface="+mn-lt"/>
              <a:ea typeface="+mn-ea"/>
              <a:cs typeface="+mn-cs"/>
            </a:rPr>
            <a:t>国県支出金等過年度精算金、下水道事業会計補助金等の減少により、減額</a:t>
          </a:r>
          <a:r>
            <a:rPr kumimoji="1" lang="ja-JP" altLang="ja-JP" sz="1100">
              <a:solidFill>
                <a:schemeClr val="dk1"/>
              </a:solidFill>
              <a:effectLst/>
              <a:latin typeface="+mn-lt"/>
              <a:ea typeface="+mn-ea"/>
              <a:cs typeface="+mn-cs"/>
            </a:rPr>
            <a:t>となった。普通建設事業費は、</a:t>
          </a:r>
          <a:r>
            <a:rPr kumimoji="1" lang="ja-JP" altLang="en-US" sz="1100">
              <a:solidFill>
                <a:schemeClr val="dk1"/>
              </a:solidFill>
              <a:effectLst/>
              <a:latin typeface="+mn-lt"/>
              <a:ea typeface="+mn-ea"/>
              <a:cs typeface="+mn-cs"/>
            </a:rPr>
            <a:t>排水施設維持工事費等の増加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額となった。積立金は</a:t>
          </a:r>
          <a:r>
            <a:rPr kumimoji="1" lang="ja-JP" altLang="en-US" sz="1100">
              <a:solidFill>
                <a:schemeClr val="dk1"/>
              </a:solidFill>
              <a:effectLst/>
              <a:latin typeface="+mn-lt"/>
              <a:ea typeface="+mn-ea"/>
              <a:cs typeface="+mn-cs"/>
            </a:rPr>
            <a:t>財政調整基金積立金の減少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昨年度多く積立をした公共施設整備基金積立金、一般廃棄物処理施設整備等基金積立金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繰出金は、国民健康保険事業、介護保険事業への繰出金の増加及び療養給付費が増加したこと等に伴う後期高齢者医療事業への繰出金が増加したことなどにより増額となっており、より一層給付等の適正化を図り、赤字補填に係る繰出金が発生しないように努めるとともに、繰出金の精査を行い、抑制を図る。今後、人件費削減のための業務委託内容や地方単独の補助費等を精査し、全体として歳出を削減できるように努めていく。</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131,317
127,671
43.15
48,027,335
47,222,829
704,728
26,636,922
31,842,426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161989</xdr:rowOff>
    </xdr:from>
    <xdr:to>
      <xdr:col>24</xdr:col>
      <xdr:colOff>63500</xdr:colOff>
      <xdr:row>37</xdr:row>
      <xdr:rowOff>69405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34189"/>
          <a:ext cx="8382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69405</xdr:rowOff>
    </xdr:from>
    <xdr:to>
      <xdr:col>19</xdr:col>
      <xdr:colOff>177800</xdr:colOff>
      <xdr:row>37</xdr:row>
      <xdr:rowOff>92837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413055"/>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59118</xdr:rowOff>
    </xdr:from>
    <xdr:to>
      <xdr:col>15</xdr:col>
      <xdr:colOff>50800</xdr:colOff>
      <xdr:row>37</xdr:row>
      <xdr:rowOff>92837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31318"/>
          <a:ext cx="889000" cy="20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59118</xdr:rowOff>
    </xdr:from>
    <xdr:to>
      <xdr:col>10</xdr:col>
      <xdr:colOff>114300</xdr:colOff>
      <xdr:row>37</xdr:row>
      <xdr:rowOff>69405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231318"/>
          <a:ext cx="8890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111189</xdr:rowOff>
    </xdr:from>
    <xdr:to>
      <xdr:col>24</xdr:col>
      <xdr:colOff>114300</xdr:colOff>
      <xdr:row>37</xdr:row>
      <xdr:rowOff>41339</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89616</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6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18605</xdr:rowOff>
    </xdr:from>
    <xdr:to>
      <xdr:col>20</xdr:col>
      <xdr:colOff>38100</xdr:colOff>
      <xdr:row>37</xdr:row>
      <xdr:rowOff>120205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111332</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42037</xdr:rowOff>
    </xdr:from>
    <xdr:to>
      <xdr:col>15</xdr:col>
      <xdr:colOff>101600</xdr:colOff>
      <xdr:row>37</xdr:row>
      <xdr:rowOff>143637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134764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4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8318</xdr:rowOff>
    </xdr:from>
    <xdr:to>
      <xdr:col>10</xdr:col>
      <xdr:colOff>165100</xdr:colOff>
      <xdr:row>36</xdr:row>
      <xdr:rowOff>109918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101045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27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18605</xdr:rowOff>
    </xdr:from>
    <xdr:to>
      <xdr:col>6</xdr:col>
      <xdr:colOff>38100</xdr:colOff>
      <xdr:row>37</xdr:row>
      <xdr:rowOff>120205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111332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40571</xdr:rowOff>
    </xdr:from>
    <xdr:to>
      <xdr:col>24</xdr:col>
      <xdr:colOff>63500</xdr:colOff>
      <xdr:row>58</xdr:row>
      <xdr:rowOff>59686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84671"/>
          <a:ext cx="8382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28856</xdr:rowOff>
    </xdr:from>
    <xdr:to>
      <xdr:col>19</xdr:col>
      <xdr:colOff>177800</xdr:colOff>
      <xdr:row>58</xdr:row>
      <xdr:rowOff>40571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72956"/>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22040</xdr:rowOff>
    </xdr:from>
    <xdr:to>
      <xdr:col>15</xdr:col>
      <xdr:colOff>50800</xdr:colOff>
      <xdr:row>58</xdr:row>
      <xdr:rowOff>28856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66140"/>
          <a:ext cx="889000" cy="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46107</xdr:rowOff>
    </xdr:from>
    <xdr:to>
      <xdr:col>10</xdr:col>
      <xdr:colOff>114300</xdr:colOff>
      <xdr:row>58</xdr:row>
      <xdr:rowOff>22040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7307"/>
          <a:ext cx="889000" cy="3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8886</xdr:rowOff>
    </xdr:from>
    <xdr:to>
      <xdr:col>24</xdr:col>
      <xdr:colOff>114300</xdr:colOff>
      <xdr:row>58</xdr:row>
      <xdr:rowOff>110486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5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95263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6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161221</xdr:rowOff>
    </xdr:from>
    <xdr:to>
      <xdr:col>20</xdr:col>
      <xdr:colOff>38100</xdr:colOff>
      <xdr:row>58</xdr:row>
      <xdr:rowOff>91371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82498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149506</xdr:rowOff>
    </xdr:from>
    <xdr:to>
      <xdr:col>15</xdr:col>
      <xdr:colOff>101600</xdr:colOff>
      <xdr:row>58</xdr:row>
      <xdr:rowOff>79656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2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70783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1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142690</xdr:rowOff>
    </xdr:from>
    <xdr:to>
      <xdr:col>10</xdr:col>
      <xdr:colOff>165100</xdr:colOff>
      <xdr:row>58</xdr:row>
      <xdr:rowOff>72840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63967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0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166757</xdr:rowOff>
    </xdr:from>
    <xdr:to>
      <xdr:col>6</xdr:col>
      <xdr:colOff>38100</xdr:colOff>
      <xdr:row>56</xdr:row>
      <xdr:rowOff>96907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88034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151062</xdr:rowOff>
    </xdr:from>
    <xdr:to>
      <xdr:col>24</xdr:col>
      <xdr:colOff>63500</xdr:colOff>
      <xdr:row>77</xdr:row>
      <xdr:rowOff>36587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81262"/>
          <a:ext cx="838200" cy="5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36587</xdr:rowOff>
    </xdr:from>
    <xdr:to>
      <xdr:col>19</xdr:col>
      <xdr:colOff>177800</xdr:colOff>
      <xdr:row>77</xdr:row>
      <xdr:rowOff>68221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38237"/>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35883</xdr:rowOff>
    </xdr:from>
    <xdr:to>
      <xdr:col>15</xdr:col>
      <xdr:colOff>50800</xdr:colOff>
      <xdr:row>77</xdr:row>
      <xdr:rowOff>68221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37533"/>
          <a:ext cx="889000" cy="3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35883</xdr:rowOff>
    </xdr:from>
    <xdr:to>
      <xdr:col>10</xdr:col>
      <xdr:colOff>114300</xdr:colOff>
      <xdr:row>77</xdr:row>
      <xdr:rowOff>146833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37533"/>
          <a:ext cx="889000" cy="1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100262</xdr:rowOff>
    </xdr:from>
    <xdr:to>
      <xdr:col>24</xdr:col>
      <xdr:colOff>114300</xdr:colOff>
      <xdr:row>77</xdr:row>
      <xdr:rowOff>30412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15189</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157237</xdr:rowOff>
    </xdr:from>
    <xdr:to>
      <xdr:col>20</xdr:col>
      <xdr:colOff>38100</xdr:colOff>
      <xdr:row>77</xdr:row>
      <xdr:rowOff>87387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8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78514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8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17421</xdr:rowOff>
    </xdr:from>
    <xdr:to>
      <xdr:col>15</xdr:col>
      <xdr:colOff>101600</xdr:colOff>
      <xdr:row>77</xdr:row>
      <xdr:rowOff>119021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110148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1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156533</xdr:rowOff>
    </xdr:from>
    <xdr:to>
      <xdr:col>10</xdr:col>
      <xdr:colOff>165100</xdr:colOff>
      <xdr:row>77</xdr:row>
      <xdr:rowOff>86683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77810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7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96033</xdr:rowOff>
    </xdr:from>
    <xdr:to>
      <xdr:col>6</xdr:col>
      <xdr:colOff>38100</xdr:colOff>
      <xdr:row>78</xdr:row>
      <xdr:rowOff>26183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17310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9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84531</xdr:rowOff>
    </xdr:from>
    <xdr:to>
      <xdr:col>24</xdr:col>
      <xdr:colOff>63500</xdr:colOff>
      <xdr:row>98</xdr:row>
      <xdr:rowOff>10370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715181"/>
          <a:ext cx="838200" cy="9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121889</xdr:rowOff>
    </xdr:from>
    <xdr:to>
      <xdr:col>19</xdr:col>
      <xdr:colOff>177800</xdr:colOff>
      <xdr:row>97</xdr:row>
      <xdr:rowOff>84531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895289"/>
          <a:ext cx="889000" cy="81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12160</xdr:rowOff>
    </xdr:from>
    <xdr:to>
      <xdr:col>15</xdr:col>
      <xdr:colOff>50800</xdr:colOff>
      <xdr:row>92</xdr:row>
      <xdr:rowOff>121889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785560"/>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12160</xdr:rowOff>
    </xdr:from>
    <xdr:to>
      <xdr:col>10</xdr:col>
      <xdr:colOff>114300</xdr:colOff>
      <xdr:row>98</xdr:row>
      <xdr:rowOff>38258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785560"/>
          <a:ext cx="889000" cy="10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131020</xdr:rowOff>
    </xdr:from>
    <xdr:to>
      <xdr:col>24</xdr:col>
      <xdr:colOff>114300</xdr:colOff>
      <xdr:row>98</xdr:row>
      <xdr:rowOff>61170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7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109447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4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33731</xdr:rowOff>
    </xdr:from>
    <xdr:to>
      <xdr:col>20</xdr:col>
      <xdr:colOff>38100</xdr:colOff>
      <xdr:row>97</xdr:row>
      <xdr:rowOff>135331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126458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5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71089</xdr:rowOff>
    </xdr:from>
    <xdr:to>
      <xdr:col>15</xdr:col>
      <xdr:colOff>101600</xdr:colOff>
      <xdr:row>93</xdr:row>
      <xdr:rowOff>1239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8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17766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6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132810</xdr:rowOff>
    </xdr:from>
    <xdr:to>
      <xdr:col>10</xdr:col>
      <xdr:colOff>165100</xdr:colOff>
      <xdr:row>92</xdr:row>
      <xdr:rowOff>62960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7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79487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5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158908</xdr:rowOff>
    </xdr:from>
    <xdr:to>
      <xdr:col>6</xdr:col>
      <xdr:colOff>38100</xdr:colOff>
      <xdr:row>98</xdr:row>
      <xdr:rowOff>89058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80185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8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149606</xdr:rowOff>
    </xdr:from>
    <xdr:to>
      <xdr:col>55</xdr:col>
      <xdr:colOff>0</xdr:colOff>
      <xdr:row>38</xdr:row>
      <xdr:rowOff>150368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66470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149987</xdr:rowOff>
    </xdr:from>
    <xdr:to>
      <xdr:col>50</xdr:col>
      <xdr:colOff>114300</xdr:colOff>
      <xdr:row>38</xdr:row>
      <xdr:rowOff>150368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650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149987</xdr:rowOff>
    </xdr:from>
    <xdr:to>
      <xdr:col>45</xdr:col>
      <xdr:colOff>177800</xdr:colOff>
      <xdr:row>38</xdr:row>
      <xdr:rowOff>150368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6650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150368</xdr:rowOff>
    </xdr:from>
    <xdr:to>
      <xdr:col>41</xdr:col>
      <xdr:colOff>50800</xdr:colOff>
      <xdr:row>38</xdr:row>
      <xdr:rowOff>150368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6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98806</xdr:rowOff>
    </xdr:from>
    <xdr:to>
      <xdr:col>55</xdr:col>
      <xdr:colOff>50800</xdr:colOff>
      <xdr:row>39</xdr:row>
      <xdr:rowOff>28956</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13733</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28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99568</xdr:rowOff>
    </xdr:from>
    <xdr:to>
      <xdr:col>50</xdr:col>
      <xdr:colOff>165100</xdr:colOff>
      <xdr:row>39</xdr:row>
      <xdr:rowOff>29718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20845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99187</xdr:rowOff>
    </xdr:from>
    <xdr:to>
      <xdr:col>46</xdr:col>
      <xdr:colOff>38100</xdr:colOff>
      <xdr:row>39</xdr:row>
      <xdr:rowOff>29337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20464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99568</xdr:rowOff>
    </xdr:from>
    <xdr:to>
      <xdr:col>41</xdr:col>
      <xdr:colOff>101600</xdr:colOff>
      <xdr:row>39</xdr:row>
      <xdr:rowOff>29718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20845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99568</xdr:rowOff>
    </xdr:from>
    <xdr:to>
      <xdr:col>36</xdr:col>
      <xdr:colOff>165100</xdr:colOff>
      <xdr:row>39</xdr:row>
      <xdr:rowOff>29718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20845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25263</xdr:rowOff>
    </xdr:from>
    <xdr:to>
      <xdr:col>55</xdr:col>
      <xdr:colOff>0</xdr:colOff>
      <xdr:row>58</xdr:row>
      <xdr:rowOff>30886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969363"/>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30886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9745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30429</xdr:rowOff>
    </xdr:from>
    <xdr:to>
      <xdr:col>45</xdr:col>
      <xdr:colOff>177800</xdr:colOff>
      <xdr:row>58</xdr:row>
      <xdr:rowOff>35275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97452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27915</xdr:rowOff>
    </xdr:from>
    <xdr:to>
      <xdr:col>41</xdr:col>
      <xdr:colOff>50800</xdr:colOff>
      <xdr:row>58</xdr:row>
      <xdr:rowOff>35275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72015"/>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145913</xdr:rowOff>
    </xdr:from>
    <xdr:to>
      <xdr:col>55</xdr:col>
      <xdr:colOff>50800</xdr:colOff>
      <xdr:row>58</xdr:row>
      <xdr:rowOff>76063</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60840</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151536</xdr:rowOff>
    </xdr:from>
    <xdr:to>
      <xdr:col>50</xdr:col>
      <xdr:colOff>165100</xdr:colOff>
      <xdr:row>58</xdr:row>
      <xdr:rowOff>81686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72813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151079</xdr:rowOff>
    </xdr:from>
    <xdr:to>
      <xdr:col>46</xdr:col>
      <xdr:colOff>38100</xdr:colOff>
      <xdr:row>58</xdr:row>
      <xdr:rowOff>81229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72356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155925</xdr:rowOff>
    </xdr:from>
    <xdr:to>
      <xdr:col>41</xdr:col>
      <xdr:colOff>101600</xdr:colOff>
      <xdr:row>58</xdr:row>
      <xdr:rowOff>86075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77202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2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148565</xdr:rowOff>
    </xdr:from>
    <xdr:to>
      <xdr:col>36</xdr:col>
      <xdr:colOff>165100</xdr:colOff>
      <xdr:row>58</xdr:row>
      <xdr:rowOff>78715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69842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160274</xdr:rowOff>
    </xdr:from>
    <xdr:to>
      <xdr:col>55</xdr:col>
      <xdr:colOff>0</xdr:colOff>
      <xdr:row>78</xdr:row>
      <xdr:rowOff>160713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533374"/>
          <a:ext cx="8382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143377</xdr:rowOff>
    </xdr:from>
    <xdr:to>
      <xdr:col>50</xdr:col>
      <xdr:colOff>114300</xdr:colOff>
      <xdr:row>78</xdr:row>
      <xdr:rowOff>160713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516477"/>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142539</xdr:rowOff>
    </xdr:from>
    <xdr:to>
      <xdr:col>45</xdr:col>
      <xdr:colOff>177800</xdr:colOff>
      <xdr:row>78</xdr:row>
      <xdr:rowOff>143377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51563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136880</xdr:rowOff>
    </xdr:from>
    <xdr:to>
      <xdr:col>41</xdr:col>
      <xdr:colOff>50800</xdr:colOff>
      <xdr:row>78</xdr:row>
      <xdr:rowOff>142539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509980"/>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109474</xdr:rowOff>
    </xdr:from>
    <xdr:to>
      <xdr:col>55</xdr:col>
      <xdr:colOff>50800</xdr:colOff>
      <xdr:row>79</xdr:row>
      <xdr:rowOff>39624</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24401</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109913</xdr:rowOff>
    </xdr:from>
    <xdr:to>
      <xdr:col>50</xdr:col>
      <xdr:colOff>165100</xdr:colOff>
      <xdr:row>79</xdr:row>
      <xdr:rowOff>40063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31190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7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92577</xdr:rowOff>
    </xdr:from>
    <xdr:to>
      <xdr:col>46</xdr:col>
      <xdr:colOff>38100</xdr:colOff>
      <xdr:row>79</xdr:row>
      <xdr:rowOff>22727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13854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5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91739</xdr:rowOff>
    </xdr:from>
    <xdr:to>
      <xdr:col>41</xdr:col>
      <xdr:colOff>101600</xdr:colOff>
      <xdr:row>79</xdr:row>
      <xdr:rowOff>21889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13016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5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86080</xdr:rowOff>
    </xdr:from>
    <xdr:to>
      <xdr:col>36</xdr:col>
      <xdr:colOff>165100</xdr:colOff>
      <xdr:row>79</xdr:row>
      <xdr:rowOff>16230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7357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138881</xdr:rowOff>
    </xdr:from>
    <xdr:to>
      <xdr:col>55</xdr:col>
      <xdr:colOff>0</xdr:colOff>
      <xdr:row>99</xdr:row>
      <xdr:rowOff>27439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40981"/>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118859</xdr:rowOff>
    </xdr:from>
    <xdr:to>
      <xdr:col>50</xdr:col>
      <xdr:colOff>114300</xdr:colOff>
      <xdr:row>99</xdr:row>
      <xdr:rowOff>27439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920959"/>
          <a:ext cx="889000" cy="8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118859</xdr:rowOff>
    </xdr:from>
    <xdr:to>
      <xdr:col>45</xdr:col>
      <xdr:colOff>177800</xdr:colOff>
      <xdr:row>99</xdr:row>
      <xdr:rowOff>51060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20959"/>
          <a:ext cx="889000" cy="10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144081</xdr:rowOff>
    </xdr:from>
    <xdr:to>
      <xdr:col>41</xdr:col>
      <xdr:colOff>50800</xdr:colOff>
      <xdr:row>99</xdr:row>
      <xdr:rowOff>51060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46181"/>
          <a:ext cx="889000" cy="7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88081</xdr:rowOff>
    </xdr:from>
    <xdr:to>
      <xdr:col>55</xdr:col>
      <xdr:colOff>50800</xdr:colOff>
      <xdr:row>99</xdr:row>
      <xdr:rowOff>18231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66508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6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148089</xdr:rowOff>
    </xdr:from>
    <xdr:to>
      <xdr:col>50</xdr:col>
      <xdr:colOff>165100</xdr:colOff>
      <xdr:row>99</xdr:row>
      <xdr:rowOff>78239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5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69366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68059</xdr:rowOff>
    </xdr:from>
    <xdr:to>
      <xdr:col>46</xdr:col>
      <xdr:colOff>38100</xdr:colOff>
      <xdr:row>98</xdr:row>
      <xdr:rowOff>169659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160786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260</xdr:rowOff>
    </xdr:from>
    <xdr:to>
      <xdr:col>41</xdr:col>
      <xdr:colOff>101600</xdr:colOff>
      <xdr:row>99</xdr:row>
      <xdr:rowOff>101860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92987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93281</xdr:rowOff>
    </xdr:from>
    <xdr:to>
      <xdr:col>36</xdr:col>
      <xdr:colOff>165100</xdr:colOff>
      <xdr:row>99</xdr:row>
      <xdr:rowOff>23431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9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14558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8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95809</xdr:rowOff>
    </xdr:from>
    <xdr:to>
      <xdr:col>85</xdr:col>
      <xdr:colOff>127000</xdr:colOff>
      <xdr:row>36</xdr:row>
      <xdr:rowOff>142901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096559"/>
          <a:ext cx="8382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142901</xdr:rowOff>
    </xdr:from>
    <xdr:to>
      <xdr:col>81</xdr:col>
      <xdr:colOff>50800</xdr:colOff>
      <xdr:row>37</xdr:row>
      <xdr:rowOff>64445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315101"/>
          <a:ext cx="889000" cy="9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64445</xdr:rowOff>
    </xdr:from>
    <xdr:to>
      <xdr:col>76</xdr:col>
      <xdr:colOff>114300</xdr:colOff>
      <xdr:row>37</xdr:row>
      <xdr:rowOff>70297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408095"/>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54661</xdr:rowOff>
    </xdr:from>
    <xdr:to>
      <xdr:col>71</xdr:col>
      <xdr:colOff>177800</xdr:colOff>
      <xdr:row>37</xdr:row>
      <xdr:rowOff>70297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398311"/>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45009</xdr:rowOff>
    </xdr:from>
    <xdr:to>
      <xdr:col>85</xdr:col>
      <xdr:colOff>177800</xdr:colOff>
      <xdr:row>35</xdr:row>
      <xdr:rowOff>146609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0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67886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89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92101</xdr:rowOff>
    </xdr:from>
    <xdr:to>
      <xdr:col>81</xdr:col>
      <xdr:colOff>101600</xdr:colOff>
      <xdr:row>37</xdr:row>
      <xdr:rowOff>22251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13378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5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13645</xdr:rowOff>
    </xdr:from>
    <xdr:to>
      <xdr:col>76</xdr:col>
      <xdr:colOff>165100</xdr:colOff>
      <xdr:row>37</xdr:row>
      <xdr:rowOff>115245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106372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19497</xdr:rowOff>
    </xdr:from>
    <xdr:to>
      <xdr:col>72</xdr:col>
      <xdr:colOff>38100</xdr:colOff>
      <xdr:row>37</xdr:row>
      <xdr:rowOff>121097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112224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3861</xdr:rowOff>
    </xdr:from>
    <xdr:to>
      <xdr:col>67</xdr:col>
      <xdr:colOff>101600</xdr:colOff>
      <xdr:row>37</xdr:row>
      <xdr:rowOff>105461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96588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95123</xdr:rowOff>
    </xdr:from>
    <xdr:to>
      <xdr:col>85</xdr:col>
      <xdr:colOff>127000</xdr:colOff>
      <xdr:row>57</xdr:row>
      <xdr:rowOff>35935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96323"/>
          <a:ext cx="838200" cy="1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35935</xdr:rowOff>
    </xdr:from>
    <xdr:to>
      <xdr:col>81</xdr:col>
      <xdr:colOff>50800</xdr:colOff>
      <xdr:row>57</xdr:row>
      <xdr:rowOff>128308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08585"/>
          <a:ext cx="889000" cy="9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81483</xdr:rowOff>
    </xdr:from>
    <xdr:to>
      <xdr:col>76</xdr:col>
      <xdr:colOff>114300</xdr:colOff>
      <xdr:row>57</xdr:row>
      <xdr:rowOff>128308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854133"/>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81483</xdr:rowOff>
    </xdr:from>
    <xdr:to>
      <xdr:col>71</xdr:col>
      <xdr:colOff>177800</xdr:colOff>
      <xdr:row>57</xdr:row>
      <xdr:rowOff>95009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854133"/>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44323</xdr:rowOff>
    </xdr:from>
    <xdr:to>
      <xdr:col>85</xdr:col>
      <xdr:colOff>177800</xdr:colOff>
      <xdr:row>56</xdr:row>
      <xdr:rowOff>145923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22750</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156585</xdr:rowOff>
    </xdr:from>
    <xdr:to>
      <xdr:col>81</xdr:col>
      <xdr:colOff>101600</xdr:colOff>
      <xdr:row>57</xdr:row>
      <xdr:rowOff>86735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77508</xdr:rowOff>
    </xdr:from>
    <xdr:to>
      <xdr:col>76</xdr:col>
      <xdr:colOff>165100</xdr:colOff>
      <xdr:row>58</xdr:row>
      <xdr:rowOff>7658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170235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30683</xdr:rowOff>
    </xdr:from>
    <xdr:to>
      <xdr:col>72</xdr:col>
      <xdr:colOff>38100</xdr:colOff>
      <xdr:row>57</xdr:row>
      <xdr:rowOff>132283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123410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44209</xdr:rowOff>
    </xdr:from>
    <xdr:to>
      <xdr:col>67</xdr:col>
      <xdr:colOff>101600</xdr:colOff>
      <xdr:row>57</xdr:row>
      <xdr:rowOff>145809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136936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20713</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3813"/>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20713</xdr:rowOff>
    </xdr:from>
    <xdr:to>
      <xdr:col>81</xdr:col>
      <xdr:colOff>50800</xdr:colOff>
      <xdr:row>78</xdr:row>
      <xdr:rowOff>20828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9381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20828</xdr:rowOff>
    </xdr:from>
    <xdr:to>
      <xdr:col>76</xdr:col>
      <xdr:colOff>114300</xdr:colOff>
      <xdr:row>78</xdr:row>
      <xdr:rowOff>23971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39392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23113</xdr:rowOff>
    </xdr:from>
    <xdr:to>
      <xdr:col>71</xdr:col>
      <xdr:colOff>177800</xdr:colOff>
      <xdr:row>78</xdr:row>
      <xdr:rowOff>23971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6213"/>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141363</xdr:rowOff>
    </xdr:from>
    <xdr:to>
      <xdr:col>81</xdr:col>
      <xdr:colOff>101600</xdr:colOff>
      <xdr:row>78</xdr:row>
      <xdr:rowOff>71513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62640</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24333" y="13435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141478</xdr:rowOff>
    </xdr:from>
    <xdr:to>
      <xdr:col>76</xdr:col>
      <xdr:colOff>165100</xdr:colOff>
      <xdr:row>78</xdr:row>
      <xdr:rowOff>71628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62755</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35333" y="1343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144621</xdr:rowOff>
    </xdr:from>
    <xdr:to>
      <xdr:col>72</xdr:col>
      <xdr:colOff>38100</xdr:colOff>
      <xdr:row>78</xdr:row>
      <xdr:rowOff>74771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65898</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46333" y="13438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143763</xdr:rowOff>
    </xdr:from>
    <xdr:to>
      <xdr:col>67</xdr:col>
      <xdr:colOff>101600</xdr:colOff>
      <xdr:row>78</xdr:row>
      <xdr:rowOff>73913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65040</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57333" y="13438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103448</xdr:rowOff>
    </xdr:from>
    <xdr:to>
      <xdr:col>85</xdr:col>
      <xdr:colOff>127000</xdr:colOff>
      <xdr:row>96</xdr:row>
      <xdr:rowOff>123392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62648"/>
          <a:ext cx="838200" cy="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94895</xdr:rowOff>
    </xdr:from>
    <xdr:to>
      <xdr:col>81</xdr:col>
      <xdr:colOff>50800</xdr:colOff>
      <xdr:row>96</xdr:row>
      <xdr:rowOff>103448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54095"/>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94895</xdr:rowOff>
    </xdr:from>
    <xdr:to>
      <xdr:col>76</xdr:col>
      <xdr:colOff>114300</xdr:colOff>
      <xdr:row>96</xdr:row>
      <xdr:rowOff>99067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54095"/>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99067</xdr:rowOff>
    </xdr:from>
    <xdr:to>
      <xdr:col>71</xdr:col>
      <xdr:colOff>177800</xdr:colOff>
      <xdr:row>96</xdr:row>
      <xdr:rowOff>108496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58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72592</xdr:rowOff>
    </xdr:from>
    <xdr:to>
      <xdr:col>85</xdr:col>
      <xdr:colOff>177800</xdr:colOff>
      <xdr:row>97</xdr:row>
      <xdr:rowOff>2742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51019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52648</xdr:rowOff>
    </xdr:from>
    <xdr:to>
      <xdr:col>81</xdr:col>
      <xdr:colOff>101600</xdr:colOff>
      <xdr:row>96</xdr:row>
      <xdr:rowOff>154248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145375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44095</xdr:rowOff>
    </xdr:from>
    <xdr:to>
      <xdr:col>76</xdr:col>
      <xdr:colOff>165100</xdr:colOff>
      <xdr:row>96</xdr:row>
      <xdr:rowOff>145695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48267</xdr:rowOff>
    </xdr:from>
    <xdr:to>
      <xdr:col>72</xdr:col>
      <xdr:colOff>38100</xdr:colOff>
      <xdr:row>96</xdr:row>
      <xdr:rowOff>149867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57696</xdr:rowOff>
    </xdr:from>
    <xdr:to>
      <xdr:col>67</xdr:col>
      <xdr:colOff>101600</xdr:colOff>
      <xdr:row>96</xdr:row>
      <xdr:rowOff>159296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150423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目的別については、</a:t>
          </a:r>
          <a:r>
            <a:rPr kumimoji="1" lang="ja-JP" altLang="en-US" sz="1100">
              <a:solidFill>
                <a:schemeClr val="dk1"/>
              </a:solidFill>
              <a:effectLst/>
              <a:latin typeface="+mn-lt"/>
              <a:ea typeface="+mn-ea"/>
              <a:cs typeface="+mn-cs"/>
            </a:rPr>
            <a:t>消防費を除き</a:t>
          </a:r>
          <a:r>
            <a:rPr kumimoji="1" lang="ja-JP" altLang="ja-JP" sz="1100">
              <a:solidFill>
                <a:schemeClr val="dk1"/>
              </a:solidFill>
              <a:effectLst/>
              <a:latin typeface="+mn-lt"/>
              <a:ea typeface="+mn-ea"/>
              <a:cs typeface="+mn-cs"/>
            </a:rPr>
            <a:t>他の類似団体平均を下回った。</a:t>
          </a:r>
          <a:endParaRPr lang="ja-JP" altLang="ja-JP" sz="1400">
            <a:effectLst/>
          </a:endParaRPr>
        </a:p>
        <a:p>
          <a:r>
            <a:rPr kumimoji="1" lang="ja-JP" altLang="ja-JP" sz="1100">
              <a:solidFill>
                <a:schemeClr val="dk1"/>
              </a:solidFill>
              <a:effectLst/>
              <a:latin typeface="+mn-lt"/>
              <a:ea typeface="+mn-ea"/>
              <a:cs typeface="+mn-cs"/>
            </a:rPr>
            <a:t>衛生費は、</a:t>
          </a:r>
          <a:r>
            <a:rPr kumimoji="1" lang="ja-JP" altLang="en-US" sz="1100">
              <a:solidFill>
                <a:schemeClr val="dk1"/>
              </a:solidFill>
              <a:effectLst/>
              <a:latin typeface="+mn-lt"/>
              <a:ea typeface="+mn-ea"/>
              <a:cs typeface="+mn-cs"/>
            </a:rPr>
            <a:t>一般廃棄物処理施設整備等基金積立金の減少、新型コロナウイルスワクチン接種体制等確保事業の対象者の減少等により、</a:t>
          </a:r>
          <a:r>
            <a:rPr kumimoji="1" lang="ja-JP" altLang="ja-JP" sz="1100">
              <a:solidFill>
                <a:schemeClr val="dk1"/>
              </a:solidFill>
              <a:effectLst/>
              <a:latin typeface="+mn-lt"/>
              <a:ea typeface="+mn-ea"/>
              <a:cs typeface="+mn-cs"/>
            </a:rPr>
            <a:t>対前年度比</a:t>
          </a:r>
          <a:r>
            <a:rPr kumimoji="1" lang="ja-JP" altLang="en-US" sz="1100">
              <a:solidFill>
                <a:schemeClr val="dk1"/>
              </a:solidFill>
              <a:effectLst/>
              <a:latin typeface="+mn-lt"/>
              <a:ea typeface="+mn-ea"/>
              <a:cs typeface="+mn-cs"/>
            </a:rPr>
            <a:t>１４．２</a:t>
          </a:r>
          <a:r>
            <a:rPr kumimoji="1" lang="ja-JP" altLang="ja-JP" sz="1100">
              <a:solidFill>
                <a:schemeClr val="dk1"/>
              </a:solidFill>
              <a:effectLst/>
              <a:latin typeface="+mn-lt"/>
              <a:ea typeface="+mn-ea"/>
              <a:cs typeface="+mn-cs"/>
            </a:rPr>
            <a:t>％の減額となった。</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排水施設維持工事費、道路新設改良工事費</a:t>
          </a:r>
          <a:r>
            <a:rPr kumimoji="1" lang="ja-JP" altLang="ja-JP" sz="1100">
              <a:solidFill>
                <a:schemeClr val="dk1"/>
              </a:solidFill>
              <a:effectLst/>
              <a:latin typeface="+mn-lt"/>
              <a:ea typeface="+mn-ea"/>
              <a:cs typeface="+mn-cs"/>
            </a:rPr>
            <a:t>の増加等により、対前年度比</a:t>
          </a:r>
          <a:r>
            <a:rPr kumimoji="1" lang="ja-JP" altLang="en-US" sz="1100">
              <a:solidFill>
                <a:schemeClr val="dk1"/>
              </a:solidFill>
              <a:effectLst/>
              <a:latin typeface="+mn-lt"/>
              <a:ea typeface="+mn-ea"/>
              <a:cs typeface="+mn-cs"/>
            </a:rPr>
            <a:t>１５．１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長寿命化のための施設整備事業、学校</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化支援業務委託料等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により、対前年比</a:t>
          </a:r>
          <a:r>
            <a:rPr kumimoji="1" lang="ja-JP" altLang="en-US" sz="1100">
              <a:solidFill>
                <a:schemeClr val="dk1"/>
              </a:solidFill>
              <a:effectLst/>
              <a:latin typeface="+mn-lt"/>
              <a:ea typeface="+mn-ea"/>
              <a:cs typeface="+mn-cs"/>
            </a:rPr>
            <a:t>１５．４</a:t>
          </a:r>
          <a:r>
            <a:rPr kumimoji="1" lang="ja-JP" altLang="ja-JP" sz="1100">
              <a:solidFill>
                <a:schemeClr val="dk1"/>
              </a:solidFill>
              <a:effectLst/>
              <a:latin typeface="+mn-lt"/>
              <a:ea typeface="+mn-ea"/>
              <a:cs typeface="+mn-cs"/>
            </a:rPr>
            <a:t>％の増額となった。</a:t>
          </a:r>
          <a:endParaRPr lang="ja-JP" altLang="ja-JP" sz="1400">
            <a:effectLst/>
          </a:endParaRPr>
        </a:p>
        <a:p>
          <a:r>
            <a:rPr kumimoji="1" lang="ja-JP" altLang="ja-JP" sz="110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湖北消防署建設による湖北消防署整備事業</a:t>
          </a:r>
          <a:r>
            <a:rPr kumimoji="1" lang="ja-JP" altLang="ja-JP" sz="1100">
              <a:solidFill>
                <a:schemeClr val="dk1"/>
              </a:solidFill>
              <a:effectLst/>
              <a:latin typeface="+mn-lt"/>
              <a:ea typeface="+mn-ea"/>
              <a:cs typeface="+mn-cs"/>
            </a:rPr>
            <a:t>の増加等により、対前年度比</a:t>
          </a:r>
          <a:r>
            <a:rPr kumimoji="1" lang="ja-JP" altLang="en-US" sz="1100">
              <a:solidFill>
                <a:schemeClr val="dk1"/>
              </a:solidFill>
              <a:effectLst/>
              <a:latin typeface="+mn-lt"/>
              <a:ea typeface="+mn-ea"/>
              <a:cs typeface="+mn-cs"/>
            </a:rPr>
            <a:t>１７．５</a:t>
          </a:r>
          <a:r>
            <a:rPr kumimoji="1" lang="ja-JP" altLang="ja-JP" sz="1100">
              <a:solidFill>
                <a:schemeClr val="dk1"/>
              </a:solidFill>
              <a:effectLst/>
              <a:latin typeface="+mn-lt"/>
              <a:ea typeface="+mn-ea"/>
              <a:cs typeface="+mn-cs"/>
            </a:rPr>
            <a:t>％の増額となった。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財政調整基金は、中長期的な見通しのもとに、前年度繰越金を積極的に積み立てているが、今年度は繰入金の増加のため、残高は前年度に比べて</a:t>
          </a:r>
          <a:r>
            <a:rPr kumimoji="1" lang="ja-JP" altLang="en-US" sz="1200">
              <a:solidFill>
                <a:schemeClr val="dk1"/>
              </a:solidFill>
              <a:effectLst/>
              <a:latin typeface="+mn-lt"/>
              <a:ea typeface="+mn-ea"/>
              <a:cs typeface="+mn-cs"/>
            </a:rPr>
            <a:t>約</a:t>
          </a:r>
          <a:r>
            <a:rPr kumimoji="1" lang="ja-JP" altLang="ja-JP" sz="1200">
              <a:solidFill>
                <a:schemeClr val="dk1"/>
              </a:solidFill>
              <a:effectLst/>
              <a:latin typeface="+mn-lt"/>
              <a:ea typeface="+mn-ea"/>
              <a:cs typeface="+mn-cs"/>
            </a:rPr>
            <a:t>２億８千万円減少した。</a:t>
          </a:r>
          <a:endParaRPr lang="ja-JP" altLang="ja-JP" sz="1600">
            <a:effectLst/>
          </a:endParaRPr>
        </a:p>
        <a:p>
          <a:r>
            <a:rPr kumimoji="1" lang="ja-JP" altLang="ja-JP" sz="1200">
              <a:solidFill>
                <a:schemeClr val="dk1"/>
              </a:solidFill>
              <a:effectLst/>
              <a:latin typeface="+mn-lt"/>
              <a:ea typeface="+mn-ea"/>
              <a:cs typeface="+mn-cs"/>
            </a:rPr>
            <a:t>　実質収支額は、翌年度に繰り越すべき財源が前年度に比べて約</a:t>
          </a:r>
          <a:r>
            <a:rPr kumimoji="1" lang="ja-JP" altLang="en-US" sz="1200">
              <a:solidFill>
                <a:schemeClr val="dk1"/>
              </a:solidFill>
              <a:effectLst/>
              <a:latin typeface="+mn-lt"/>
              <a:ea typeface="+mn-ea"/>
              <a:cs typeface="+mn-cs"/>
            </a:rPr>
            <a:t>３５０</a:t>
          </a:r>
          <a:r>
            <a:rPr kumimoji="1" lang="ja-JP" altLang="ja-JP" sz="1200">
              <a:solidFill>
                <a:schemeClr val="dk1"/>
              </a:solidFill>
              <a:effectLst/>
              <a:latin typeface="+mn-lt"/>
              <a:ea typeface="+mn-ea"/>
              <a:cs typeface="+mn-cs"/>
            </a:rPr>
            <a:t>万円減少したものの、歳入歳出差引額が約</a:t>
          </a:r>
          <a:r>
            <a:rPr kumimoji="1" lang="ja-JP" altLang="en-US" sz="1200">
              <a:solidFill>
                <a:schemeClr val="dk1"/>
              </a:solidFill>
              <a:effectLst/>
              <a:latin typeface="+mn-lt"/>
              <a:ea typeface="+mn-ea"/>
              <a:cs typeface="+mn-cs"/>
            </a:rPr>
            <a:t>１，９００万</a:t>
          </a:r>
          <a:r>
            <a:rPr kumimoji="1" lang="ja-JP" altLang="ja-JP" sz="1200">
              <a:solidFill>
                <a:schemeClr val="dk1"/>
              </a:solidFill>
              <a:effectLst/>
              <a:latin typeface="+mn-lt"/>
              <a:ea typeface="+mn-ea"/>
              <a:cs typeface="+mn-cs"/>
            </a:rPr>
            <a:t>円減少したことなどにより、約</a:t>
          </a:r>
          <a:r>
            <a:rPr kumimoji="1" lang="ja-JP" altLang="en-US" sz="1200">
              <a:solidFill>
                <a:schemeClr val="dk1"/>
              </a:solidFill>
              <a:effectLst/>
              <a:latin typeface="+mn-lt"/>
              <a:ea typeface="+mn-ea"/>
              <a:cs typeface="+mn-cs"/>
            </a:rPr>
            <a:t>１，６００</a:t>
          </a:r>
          <a:r>
            <a:rPr kumimoji="1" lang="ja-JP" altLang="ja-JP" sz="1200">
              <a:solidFill>
                <a:schemeClr val="dk1"/>
              </a:solidFill>
              <a:effectLst/>
              <a:latin typeface="+mn-lt"/>
              <a:ea typeface="+mn-ea"/>
              <a:cs typeface="+mn-cs"/>
            </a:rPr>
            <a:t>万円の減額となった。</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分母である標準財政規模が前年度に比べ約</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億</a:t>
          </a:r>
          <a:r>
            <a:rPr kumimoji="1" lang="ja-JP" altLang="en-US" sz="1200">
              <a:solidFill>
                <a:schemeClr val="dk1"/>
              </a:solidFill>
              <a:effectLst/>
              <a:latin typeface="+mn-lt"/>
              <a:ea typeface="+mn-ea"/>
              <a:cs typeface="+mn-cs"/>
            </a:rPr>
            <a:t>１千万</a:t>
          </a:r>
          <a:r>
            <a:rPr kumimoji="1" lang="ja-JP" altLang="ja-JP" sz="1200">
              <a:solidFill>
                <a:schemeClr val="dk1"/>
              </a:solidFill>
              <a:effectLst/>
              <a:latin typeface="+mn-lt"/>
              <a:ea typeface="+mn-ea"/>
              <a:cs typeface="+mn-cs"/>
            </a:rPr>
            <a:t>円増加し、分子である連結実質黒字（資金余剰）額が前年度に比べ約</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１千万円</a:t>
          </a:r>
          <a:r>
            <a:rPr kumimoji="1" lang="ja-JP" altLang="ja-JP" sz="1200">
              <a:solidFill>
                <a:schemeClr val="dk1"/>
              </a:solidFill>
              <a:effectLst/>
              <a:latin typeface="+mn-lt"/>
              <a:ea typeface="+mn-ea"/>
              <a:cs typeface="+mn-cs"/>
            </a:rPr>
            <a:t>円減少した。結果として連結実質黒字比率は、前年度に比べ</a:t>
          </a:r>
          <a:r>
            <a:rPr kumimoji="1" lang="ja-JP" altLang="en-US" sz="1200">
              <a:solidFill>
                <a:schemeClr val="dk1"/>
              </a:solidFill>
              <a:effectLst/>
              <a:latin typeface="+mn-lt"/>
              <a:ea typeface="+mn-ea"/>
              <a:cs typeface="+mn-cs"/>
            </a:rPr>
            <a:t>２．３５</a:t>
          </a:r>
          <a:r>
            <a:rPr kumimoji="1" lang="ja-JP" altLang="ja-JP" sz="1200">
              <a:solidFill>
                <a:schemeClr val="dk1"/>
              </a:solidFill>
              <a:effectLst/>
              <a:latin typeface="+mn-lt"/>
              <a:ea typeface="+mn-ea"/>
              <a:cs typeface="+mn-cs"/>
            </a:rPr>
            <a:t>％黒字幅が</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lang="ja-JP" altLang="ja-JP" sz="1600">
            <a:effectLst/>
          </a:endParaRPr>
        </a:p>
        <a:p>
          <a:r>
            <a:rPr kumimoji="1" lang="ja-JP" altLang="ja-JP" sz="1200">
              <a:solidFill>
                <a:schemeClr val="dk1"/>
              </a:solidFill>
              <a:effectLst/>
              <a:latin typeface="+mn-lt"/>
              <a:ea typeface="+mn-ea"/>
              <a:cs typeface="+mn-cs"/>
            </a:rPr>
            <a:t>　一般会計における実質黒字比率は、</a:t>
          </a:r>
          <a:r>
            <a:rPr kumimoji="1" lang="ja-JP" altLang="en-US" sz="1200">
              <a:solidFill>
                <a:schemeClr val="dk1"/>
              </a:solidFill>
              <a:effectLst/>
              <a:latin typeface="+mn-lt"/>
              <a:ea typeface="+mn-ea"/>
              <a:cs typeface="+mn-cs"/>
            </a:rPr>
            <a:t>０．１２</a:t>
          </a:r>
          <a:r>
            <a:rPr kumimoji="1" lang="ja-JP" altLang="ja-JP" sz="1200">
              <a:solidFill>
                <a:schemeClr val="dk1"/>
              </a:solidFill>
              <a:effectLst/>
              <a:latin typeface="+mn-lt"/>
              <a:ea typeface="+mn-ea"/>
              <a:cs typeface="+mn-cs"/>
            </a:rPr>
            <a:t>％黒字幅が縮小した。主な要因は、分母である標準財政規模が前年度に比べ約</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１千万</a:t>
          </a:r>
          <a:r>
            <a:rPr kumimoji="1" lang="ja-JP" altLang="ja-JP" sz="1200">
              <a:solidFill>
                <a:schemeClr val="dk1"/>
              </a:solidFill>
              <a:effectLst/>
              <a:latin typeface="+mn-lt"/>
              <a:ea typeface="+mn-ea"/>
              <a:cs typeface="+mn-cs"/>
            </a:rPr>
            <a:t>円増加し、分子である実質黒字額のうち、翌年度に繰り越すべき財源が前年度に比べて約</a:t>
          </a:r>
          <a:r>
            <a:rPr kumimoji="1" lang="ja-JP" altLang="en-US" sz="1200">
              <a:solidFill>
                <a:schemeClr val="dk1"/>
              </a:solidFill>
              <a:effectLst/>
              <a:latin typeface="+mn-lt"/>
              <a:ea typeface="+mn-ea"/>
              <a:cs typeface="+mn-cs"/>
            </a:rPr>
            <a:t>３５０</a:t>
          </a:r>
          <a:r>
            <a:rPr kumimoji="1" lang="ja-JP" altLang="ja-JP" sz="1200">
              <a:solidFill>
                <a:schemeClr val="dk1"/>
              </a:solidFill>
              <a:effectLst/>
              <a:latin typeface="+mn-lt"/>
              <a:ea typeface="+mn-ea"/>
              <a:cs typeface="+mn-cs"/>
            </a:rPr>
            <a:t>万円減少したものの、歳入歳出差引額が約</a:t>
          </a:r>
          <a:r>
            <a:rPr kumimoji="1" lang="ja-JP" altLang="en-US" sz="1200">
              <a:solidFill>
                <a:schemeClr val="dk1"/>
              </a:solidFill>
              <a:effectLst/>
              <a:latin typeface="+mn-lt"/>
              <a:ea typeface="+mn-ea"/>
              <a:cs typeface="+mn-cs"/>
            </a:rPr>
            <a:t>２千万円</a:t>
          </a:r>
          <a:r>
            <a:rPr kumimoji="1" lang="ja-JP" altLang="ja-JP" sz="1200">
              <a:solidFill>
                <a:schemeClr val="dk1"/>
              </a:solidFill>
              <a:effectLst/>
              <a:latin typeface="+mn-lt"/>
              <a:ea typeface="+mn-ea"/>
              <a:cs typeface="+mn-cs"/>
            </a:rPr>
            <a:t>減少したことなどにより、約</a:t>
          </a:r>
          <a:r>
            <a:rPr kumimoji="1" lang="ja-JP" altLang="en-US" sz="1200">
              <a:solidFill>
                <a:schemeClr val="dk1"/>
              </a:solidFill>
              <a:effectLst/>
              <a:latin typeface="+mn-lt"/>
              <a:ea typeface="+mn-ea"/>
              <a:cs typeface="+mn-cs"/>
            </a:rPr>
            <a:t>１，６００</a:t>
          </a:r>
          <a:r>
            <a:rPr kumimoji="1" lang="ja-JP" altLang="ja-JP" sz="1200">
              <a:solidFill>
                <a:schemeClr val="dk1"/>
              </a:solidFill>
              <a:effectLst/>
              <a:latin typeface="+mn-lt"/>
              <a:ea typeface="+mn-ea"/>
              <a:cs typeface="+mn-cs"/>
            </a:rPr>
            <a:t>万円の減額となったことによるものである。</a:t>
          </a:r>
          <a:endParaRPr lang="ja-JP" altLang="ja-JP" sz="1600">
            <a:effectLst/>
          </a:endParaRPr>
        </a:p>
        <a:p>
          <a:r>
            <a:rPr kumimoji="1" lang="ja-JP" altLang="ja-JP" sz="1200">
              <a:solidFill>
                <a:schemeClr val="dk1"/>
              </a:solidFill>
              <a:effectLst/>
              <a:latin typeface="+mn-lt"/>
              <a:ea typeface="+mn-ea"/>
              <a:cs typeface="+mn-cs"/>
            </a:rPr>
            <a:t>　また、一般会計を除く連結実質黒字額については、黒字幅が増加した。主な要因は、下水道事業会計において</a:t>
          </a:r>
          <a:r>
            <a:rPr kumimoji="1" lang="ja-JP" altLang="en-US" sz="1200">
              <a:solidFill>
                <a:schemeClr val="dk1"/>
              </a:solidFill>
              <a:effectLst/>
              <a:latin typeface="+mn-lt"/>
              <a:ea typeface="+mn-ea"/>
              <a:cs typeface="+mn-cs"/>
            </a:rPr>
            <a:t>出資金の受け入れ</a:t>
          </a:r>
          <a:r>
            <a:rPr kumimoji="1" lang="ja-JP" altLang="ja-JP" sz="1200">
              <a:solidFill>
                <a:schemeClr val="dk1"/>
              </a:solidFill>
              <a:effectLst/>
              <a:latin typeface="+mn-lt"/>
              <a:ea typeface="+mn-ea"/>
              <a:cs typeface="+mn-cs"/>
            </a:rPr>
            <a:t>や、水道事業会計において企業債の借入や工事繰越に伴い資金不足・剰余額が増加したことなどによるものである。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48027335</v>
      </c>
      <c r="BO4" s="358"/>
      <c r="BP4" s="358"/>
      <c r="BQ4" s="358"/>
      <c r="BR4" s="358"/>
      <c r="BS4" s="358"/>
      <c r="BT4" s="358"/>
      <c r="BU4" s="359"/>
      <c r="BV4" s="357">
        <v>46338321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2.8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47222829</v>
      </c>
      <c r="BO5" s="395"/>
      <c r="BP5" s="395"/>
      <c r="BQ5" s="395"/>
      <c r="BR5" s="395"/>
      <c r="BS5" s="395"/>
      <c r="BT5" s="395"/>
      <c r="BU5" s="396"/>
      <c r="BV5" s="394">
        <v>45514158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95.7</v>
      </c>
      <c r="CU5" s="392"/>
      <c r="CV5" s="392"/>
      <c r="CW5" s="392"/>
      <c r="CX5" s="392"/>
      <c r="CY5" s="392"/>
      <c r="CZ5" s="392"/>
      <c r="DA5" s="393"/>
      <c r="DB5" s="391">
        <v>95.3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804506</v>
      </c>
      <c r="BO6" s="395"/>
      <c r="BP6" s="395"/>
      <c r="BQ6" s="395"/>
      <c r="BR6" s="395"/>
      <c r="BS6" s="395"/>
      <c r="BT6" s="395"/>
      <c r="BU6" s="396"/>
      <c r="BV6" s="394">
        <v>824163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96.1</v>
      </c>
      <c r="CU6" s="432"/>
      <c r="CV6" s="432"/>
      <c r="CW6" s="432"/>
      <c r="CX6" s="432"/>
      <c r="CY6" s="432"/>
      <c r="CZ6" s="432"/>
      <c r="DA6" s="433"/>
      <c r="DB6" s="431">
        <v>96.3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99778</v>
      </c>
      <c r="BO7" s="395"/>
      <c r="BP7" s="395"/>
      <c r="BQ7" s="395"/>
      <c r="BR7" s="395"/>
      <c r="BS7" s="395"/>
      <c r="BT7" s="395"/>
      <c r="BU7" s="396"/>
      <c r="BV7" s="394">
        <v>103315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26636922</v>
      </c>
      <c r="CU7" s="395"/>
      <c r="CV7" s="395"/>
      <c r="CW7" s="395"/>
      <c r="CX7" s="395"/>
      <c r="CY7" s="395"/>
      <c r="CZ7" s="395"/>
      <c r="DA7" s="396"/>
      <c r="DB7" s="394">
        <v>26028552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704728</v>
      </c>
      <c r="BO8" s="395"/>
      <c r="BP8" s="395"/>
      <c r="BQ8" s="395"/>
      <c r="BR8" s="395"/>
      <c r="BS8" s="395"/>
      <c r="BT8" s="395"/>
      <c r="BU8" s="396"/>
      <c r="BV8" s="394">
        <v>720848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0.74</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130510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-16120</v>
      </c>
      <c r="BO9" s="395"/>
      <c r="BP9" s="395"/>
      <c r="BQ9" s="395"/>
      <c r="BR9" s="395"/>
      <c r="BS9" s="395"/>
      <c r="BT9" s="395"/>
      <c r="BU9" s="396"/>
      <c r="BV9" s="394">
        <v>-416627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9.1999999999999993</v>
      </c>
      <c r="CU9" s="392"/>
      <c r="CV9" s="392"/>
      <c r="CW9" s="392"/>
      <c r="CX9" s="392"/>
      <c r="CY9" s="392"/>
      <c r="CZ9" s="392"/>
      <c r="DA9" s="393"/>
      <c r="DB9" s="391">
        <v>9.6999999999999993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131606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381000</v>
      </c>
      <c r="BO10" s="395"/>
      <c r="BP10" s="395"/>
      <c r="BQ10" s="395"/>
      <c r="BR10" s="395"/>
      <c r="BS10" s="395"/>
      <c r="BT10" s="395"/>
      <c r="BU10" s="396"/>
      <c r="BV10" s="394">
        <v>584000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131317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663000</v>
      </c>
      <c r="BO12" s="395"/>
      <c r="BP12" s="395"/>
      <c r="BQ12" s="395"/>
      <c r="BR12" s="395"/>
      <c r="BS12" s="395"/>
      <c r="BT12" s="395"/>
      <c r="BU12" s="396"/>
      <c r="BV12" s="394">
        <v>856000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127671</v>
      </c>
      <c r="S13" s="479"/>
      <c r="T13" s="479"/>
      <c r="U13" s="479"/>
      <c r="V13" s="480"/>
      <c r="W13" s="410" t="s">
        <v>131</v>
      </c>
      <c r="X13" s="411"/>
      <c r="Y13" s="411"/>
      <c r="Z13" s="411"/>
      <c r="AA13" s="411"/>
      <c r="AB13" s="401"/>
      <c r="AC13" s="445">
        <v>684</v>
      </c>
      <c r="AD13" s="446"/>
      <c r="AE13" s="446"/>
      <c r="AF13" s="446"/>
      <c r="AG13" s="488"/>
      <c r="AH13" s="445">
        <v>781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-298120</v>
      </c>
      <c r="BO13" s="395"/>
      <c r="BP13" s="395"/>
      <c r="BQ13" s="395"/>
      <c r="BR13" s="395"/>
      <c r="BS13" s="395"/>
      <c r="BT13" s="395"/>
      <c r="BU13" s="396"/>
      <c r="BV13" s="394">
        <v>-688627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2.2999999999999998</v>
      </c>
      <c r="CU13" s="392"/>
      <c r="CV13" s="392"/>
      <c r="CW13" s="392"/>
      <c r="CX13" s="392"/>
      <c r="CY13" s="392"/>
      <c r="CZ13" s="392"/>
      <c r="DA13" s="393"/>
      <c r="DB13" s="391">
        <v>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131286</v>
      </c>
      <c r="S14" s="479"/>
      <c r="T14" s="479"/>
      <c r="U14" s="479"/>
      <c r="V14" s="480"/>
      <c r="W14" s="384"/>
      <c r="X14" s="385"/>
      <c r="Y14" s="385"/>
      <c r="Z14" s="385"/>
      <c r="AA14" s="385"/>
      <c r="AB14" s="374"/>
      <c r="AC14" s="481">
        <v>1.3</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128419</v>
      </c>
      <c r="S15" s="479"/>
      <c r="T15" s="479"/>
      <c r="U15" s="479"/>
      <c r="V15" s="480"/>
      <c r="W15" s="410" t="s">
        <v>137</v>
      </c>
      <c r="X15" s="411"/>
      <c r="Y15" s="411"/>
      <c r="Z15" s="411"/>
      <c r="AA15" s="411"/>
      <c r="AB15" s="401"/>
      <c r="AC15" s="445">
        <v>8479</v>
      </c>
      <c r="AD15" s="446"/>
      <c r="AE15" s="446"/>
      <c r="AF15" s="446"/>
      <c r="AG15" s="488"/>
      <c r="AH15" s="445">
        <v>10160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16054868</v>
      </c>
      <c r="BO15" s="358"/>
      <c r="BP15" s="358"/>
      <c r="BQ15" s="358"/>
      <c r="BR15" s="358"/>
      <c r="BS15" s="358"/>
      <c r="BT15" s="358"/>
      <c r="BU15" s="359"/>
      <c r="BV15" s="357">
        <v>15822250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16.2</v>
      </c>
      <c r="AD16" s="482"/>
      <c r="AE16" s="482"/>
      <c r="AF16" s="482"/>
      <c r="AG16" s="483"/>
      <c r="AH16" s="481">
        <v>18.3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22142555</v>
      </c>
      <c r="BO16" s="395"/>
      <c r="BP16" s="395"/>
      <c r="BQ16" s="395"/>
      <c r="BR16" s="395"/>
      <c r="BS16" s="395"/>
      <c r="BT16" s="395"/>
      <c r="BU16" s="396"/>
      <c r="BV16" s="394">
        <v>21516843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43266</v>
      </c>
      <c r="AD17" s="446"/>
      <c r="AE17" s="446"/>
      <c r="AF17" s="446"/>
      <c r="AG17" s="488"/>
      <c r="AH17" s="445">
        <v>44537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20406140</v>
      </c>
      <c r="BO17" s="395"/>
      <c r="BP17" s="395"/>
      <c r="BQ17" s="395"/>
      <c r="BR17" s="395"/>
      <c r="BS17" s="395"/>
      <c r="BT17" s="395"/>
      <c r="BU17" s="396"/>
      <c r="BV17" s="394">
        <v>20056399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43.15</v>
      </c>
      <c r="M18" s="518"/>
      <c r="N18" s="518"/>
      <c r="O18" s="518"/>
      <c r="P18" s="518"/>
      <c r="Q18" s="518"/>
      <c r="R18" s="519"/>
      <c r="S18" s="519"/>
      <c r="T18" s="519"/>
      <c r="U18" s="519"/>
      <c r="V18" s="520"/>
      <c r="W18" s="412"/>
      <c r="X18" s="413"/>
      <c r="Y18" s="413"/>
      <c r="Z18" s="413"/>
      <c r="AA18" s="413"/>
      <c r="AB18" s="404"/>
      <c r="AC18" s="521">
        <v>82.5</v>
      </c>
      <c r="AD18" s="522"/>
      <c r="AE18" s="522"/>
      <c r="AF18" s="522"/>
      <c r="AG18" s="523"/>
      <c r="AH18" s="521">
        <v>80.3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25934990</v>
      </c>
      <c r="BO18" s="395"/>
      <c r="BP18" s="395"/>
      <c r="BQ18" s="395"/>
      <c r="BR18" s="395"/>
      <c r="BS18" s="395"/>
      <c r="BT18" s="395"/>
      <c r="BU18" s="396"/>
      <c r="BV18" s="394">
        <v>25104548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3025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32151157</v>
      </c>
      <c r="BO19" s="395"/>
      <c r="BP19" s="395"/>
      <c r="BQ19" s="395"/>
      <c r="BR19" s="395"/>
      <c r="BS19" s="395"/>
      <c r="BT19" s="395"/>
      <c r="BU19" s="396"/>
      <c r="BV19" s="394">
        <v>32278662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56311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31842426</v>
      </c>
      <c r="BO22" s="358"/>
      <c r="BP22" s="358"/>
      <c r="BQ22" s="358"/>
      <c r="BR22" s="358"/>
      <c r="BS22" s="358"/>
      <c r="BT22" s="358"/>
      <c r="BU22" s="359"/>
      <c r="BV22" s="357">
        <v>32489481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24240344</v>
      </c>
      <c r="BO23" s="395"/>
      <c r="BP23" s="395"/>
      <c r="BQ23" s="395"/>
      <c r="BR23" s="395"/>
      <c r="BS23" s="395"/>
      <c r="BT23" s="395"/>
      <c r="BU23" s="396"/>
      <c r="BV23" s="394">
        <v>25219316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8550</v>
      </c>
      <c r="R24" s="446"/>
      <c r="S24" s="446"/>
      <c r="T24" s="446"/>
      <c r="U24" s="446"/>
      <c r="V24" s="488"/>
      <c r="W24" s="540"/>
      <c r="X24" s="541"/>
      <c r="Y24" s="542"/>
      <c r="Z24" s="444" t="s">
        <v>162</v>
      </c>
      <c r="AA24" s="424"/>
      <c r="AB24" s="424"/>
      <c r="AC24" s="424"/>
      <c r="AD24" s="424"/>
      <c r="AE24" s="424"/>
      <c r="AF24" s="424"/>
      <c r="AG24" s="425"/>
      <c r="AH24" s="445">
        <v>807</v>
      </c>
      <c r="AI24" s="446"/>
      <c r="AJ24" s="446"/>
      <c r="AK24" s="446"/>
      <c r="AL24" s="488"/>
      <c r="AM24" s="445">
        <v>2515419</v>
      </c>
      <c r="AN24" s="446"/>
      <c r="AO24" s="446"/>
      <c r="AP24" s="446"/>
      <c r="AQ24" s="446"/>
      <c r="AR24" s="488"/>
      <c r="AS24" s="445">
        <v>3117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14056928</v>
      </c>
      <c r="BO24" s="395"/>
      <c r="BP24" s="395"/>
      <c r="BQ24" s="395"/>
      <c r="BR24" s="395"/>
      <c r="BS24" s="395"/>
      <c r="BT24" s="395"/>
      <c r="BU24" s="396"/>
      <c r="BV24" s="394">
        <v>12994016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7320</v>
      </c>
      <c r="R25" s="446"/>
      <c r="S25" s="446"/>
      <c r="T25" s="446"/>
      <c r="U25" s="446"/>
      <c r="V25" s="488"/>
      <c r="W25" s="540"/>
      <c r="X25" s="541"/>
      <c r="Y25" s="542"/>
      <c r="Z25" s="444" t="s">
        <v>165</v>
      </c>
      <c r="AA25" s="424"/>
      <c r="AB25" s="424"/>
      <c r="AC25" s="424"/>
      <c r="AD25" s="424"/>
      <c r="AE25" s="424"/>
      <c r="AF25" s="424"/>
      <c r="AG25" s="425"/>
      <c r="AH25" s="445">
        <v>169</v>
      </c>
      <c r="AI25" s="446"/>
      <c r="AJ25" s="446"/>
      <c r="AK25" s="446"/>
      <c r="AL25" s="488"/>
      <c r="AM25" s="445">
        <v>499902</v>
      </c>
      <c r="AN25" s="446"/>
      <c r="AO25" s="446"/>
      <c r="AP25" s="446"/>
      <c r="AQ25" s="446"/>
      <c r="AR25" s="488"/>
      <c r="AS25" s="445">
        <v>2958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27445752</v>
      </c>
      <c r="BO25" s="358"/>
      <c r="BP25" s="358"/>
      <c r="BQ25" s="358"/>
      <c r="BR25" s="358"/>
      <c r="BS25" s="358"/>
      <c r="BT25" s="358"/>
      <c r="BU25" s="359"/>
      <c r="BV25" s="357">
        <v>23709379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6690</v>
      </c>
      <c r="R26" s="446"/>
      <c r="S26" s="446"/>
      <c r="T26" s="446"/>
      <c r="U26" s="446"/>
      <c r="V26" s="488"/>
      <c r="W26" s="540"/>
      <c r="X26" s="541"/>
      <c r="Y26" s="542"/>
      <c r="Z26" s="444" t="s">
        <v>168</v>
      </c>
      <c r="AA26" s="546"/>
      <c r="AB26" s="546"/>
      <c r="AC26" s="546"/>
      <c r="AD26" s="546"/>
      <c r="AE26" s="546"/>
      <c r="AF26" s="546"/>
      <c r="AG26" s="547"/>
      <c r="AH26" s="445">
        <v>21</v>
      </c>
      <c r="AI26" s="446"/>
      <c r="AJ26" s="446"/>
      <c r="AK26" s="446"/>
      <c r="AL26" s="488"/>
      <c r="AM26" s="445">
        <v>76713</v>
      </c>
      <c r="AN26" s="446"/>
      <c r="AO26" s="446"/>
      <c r="AP26" s="446"/>
      <c r="AQ26" s="446"/>
      <c r="AR26" s="488"/>
      <c r="AS26" s="445">
        <v>3653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5300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25907</v>
      </c>
      <c r="AN27" s="446"/>
      <c r="AO27" s="446"/>
      <c r="AP27" s="446"/>
      <c r="AQ27" s="446"/>
      <c r="AR27" s="488"/>
      <c r="AS27" s="445">
        <v>3701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3663000</v>
      </c>
      <c r="BO28" s="358"/>
      <c r="BP28" s="358"/>
      <c r="BQ28" s="358"/>
      <c r="BR28" s="358"/>
      <c r="BS28" s="358"/>
      <c r="BT28" s="358"/>
      <c r="BU28" s="359"/>
      <c r="BV28" s="357">
        <v>3945000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22</v>
      </c>
      <c r="M29" s="446"/>
      <c r="N29" s="446"/>
      <c r="O29" s="446"/>
      <c r="P29" s="488"/>
      <c r="Q29" s="445">
        <v>4400</v>
      </c>
      <c r="R29" s="446"/>
      <c r="S29" s="446"/>
      <c r="T29" s="446"/>
      <c r="U29" s="446"/>
      <c r="V29" s="488"/>
      <c r="W29" s="543"/>
      <c r="X29" s="544"/>
      <c r="Y29" s="545"/>
      <c r="Z29" s="444" t="s">
        <v>177</v>
      </c>
      <c r="AA29" s="424"/>
      <c r="AB29" s="424"/>
      <c r="AC29" s="424"/>
      <c r="AD29" s="424"/>
      <c r="AE29" s="424"/>
      <c r="AF29" s="424"/>
      <c r="AG29" s="425"/>
      <c r="AH29" s="445">
        <v>814</v>
      </c>
      <c r="AI29" s="446"/>
      <c r="AJ29" s="446"/>
      <c r="AK29" s="446"/>
      <c r="AL29" s="488"/>
      <c r="AM29" s="445">
        <v>2541326</v>
      </c>
      <c r="AN29" s="446"/>
      <c r="AO29" s="446"/>
      <c r="AP29" s="446"/>
      <c r="AQ29" s="446"/>
      <c r="AR29" s="488"/>
      <c r="AS29" s="445">
        <v>3122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1364781</v>
      </c>
      <c r="BO29" s="395"/>
      <c r="BP29" s="395"/>
      <c r="BQ29" s="395"/>
      <c r="BR29" s="395"/>
      <c r="BS29" s="395"/>
      <c r="BT29" s="395"/>
      <c r="BU29" s="396"/>
      <c r="BV29" s="394">
        <v>1308100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3311668</v>
      </c>
      <c r="BO30" s="514"/>
      <c r="BP30" s="514"/>
      <c r="BQ30" s="514"/>
      <c r="BR30" s="514"/>
      <c r="BS30" s="514"/>
      <c r="BT30" s="514"/>
      <c r="BU30" s="515"/>
      <c r="BV30" s="513">
        <v>3525951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我孫子市国民健康保険事業特別会計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我孫子市下水道事業会計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北千葉広域水道企業団１団体（水道用水供給事業会計）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我孫子市土地開発公社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我孫子市介護保険特別会計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我孫子市水道事業会計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東葛中部地区総合開発事務組合（一般会計）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我孫子市後期高齢者医療特別会計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千葉県市町村総合事務組合（一般会計）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千葉県市町村総合事務組合（千葉県自治会館管理運営特別会計）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千葉県市町村総合事務組合（千葉県自治研修センター特別会計）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千葉県市町村総合事務組合（千葉県市町村交通災害共済特別会計）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千葉県後期高齢者医療広域連合(一般会計）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千葉県後期高齢者医療広域連合(後期高齢者医療特別会計）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rxUAKs4nwvxuSGxW/7aIn6N1iH+LHGDa+h8dhm7jUTPPws1nMlJPcS57tquq5n0xUCONz3mOcoatsx7RdyiEg==" saltValue="nAMrkTNpfIhXNQTlmeXg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13.51</v>
      </c>
      <c r="G34" s="33">
        <v>11.55</v>
      </c>
      <c r="H34" s="33">
        <v>12.31</v>
      </c>
      <c r="I34" s="33">
        <v>13.12</v>
      </c>
      <c r="J34" s="34">
        <v>14.14</v>
      </c>
      <c r="K34" s="22"/>
      <c r="L34" s="22"/>
      <c r="M34" s="22"/>
      <c r="N34" s="22"/>
      <c r="O34" s="22"/>
      <c r="P34" s="22"/>
    </row>
    <row r="35" spans="1:16" ht="39" customHeight="1" x14ac:dyDescent="0.2">
      <c r="A35" s="22"/>
      <c r="B35" s="35"/>
      <c r="C35" s="1132" t="s">
        <v>532</v>
      </c>
      <c r="D35" s="1132"/>
      <c r="E35" s="1133"/>
      <c r="F35" s="36">
        <v>4.26</v>
      </c>
      <c r="G35" s="37">
        <v>5.7</v>
      </c>
      <c r="H35" s="37">
        <v>4.46</v>
      </c>
      <c r="I35" s="37">
        <v>2.76</v>
      </c>
      <c r="J35" s="38">
        <v>2.64</v>
      </c>
      <c r="K35" s="22"/>
      <c r="L35" s="22"/>
      <c r="M35" s="22"/>
      <c r="N35" s="22"/>
      <c r="O35" s="22"/>
      <c r="P35" s="22"/>
    </row>
    <row r="36" spans="1:16" ht="39" customHeight="1" x14ac:dyDescent="0.2">
      <c r="A36" s="22"/>
      <c r="B36" s="35"/>
      <c r="C36" s="1132" t="s">
        <v>533</v>
      </c>
      <c r="D36" s="1132"/>
      <c r="E36" s="1133"/>
      <c r="F36" s="36">
        <v>0.53</v>
      </c>
      <c r="G36" s="37">
        <v>0.72</v>
      </c>
      <c r="H36" s="37">
        <v>0.94</v>
      </c>
      <c r="I36" s="37">
        <v>1.46</v>
      </c>
      <c r="J36" s="38">
        <v>2.36</v>
      </c>
      <c r="K36" s="22"/>
      <c r="L36" s="22"/>
      <c r="M36" s="22"/>
      <c r="N36" s="22"/>
      <c r="O36" s="22"/>
      <c r="P36" s="22"/>
    </row>
    <row r="37" spans="1:16" ht="39" customHeight="1" x14ac:dyDescent="0.2">
      <c r="A37" s="22"/>
      <c r="B37" s="35"/>
      <c r="C37" s="1132" t="s">
        <v>534</v>
      </c>
      <c r="D37" s="1132"/>
      <c r="E37" s="1133"/>
      <c r="F37" s="36">
        <v>1.58</v>
      </c>
      <c r="G37" s="37">
        <v>0.62</v>
      </c>
      <c r="H37" s="37">
        <v>1.1399999999999999</v>
      </c>
      <c r="I37" s="37">
        <v>0.6</v>
      </c>
      <c r="J37" s="38">
        <v>0.52</v>
      </c>
      <c r="K37" s="22"/>
      <c r="L37" s="22"/>
      <c r="M37" s="22"/>
      <c r="N37" s="22"/>
      <c r="O37" s="22"/>
      <c r="P37" s="22"/>
    </row>
    <row r="38" spans="1:16" ht="39" customHeight="1" x14ac:dyDescent="0.2">
      <c r="A38" s="22"/>
      <c r="B38" s="35"/>
      <c r="C38" s="1132" t="s">
        <v>535</v>
      </c>
      <c r="D38" s="1132"/>
      <c r="E38" s="1133"/>
      <c r="F38" s="36">
        <v>0.28000000000000003</v>
      </c>
      <c r="G38" s="37">
        <v>0.64</v>
      </c>
      <c r="H38" s="37">
        <v>7.0000000000000007E-2</v>
      </c>
      <c r="I38" s="37" t="s">
        <v>536</v>
      </c>
      <c r="J38" s="38">
        <v>0.28000000000000003</v>
      </c>
      <c r="K38" s="22"/>
      <c r="L38" s="22"/>
      <c r="M38" s="22"/>
      <c r="N38" s="22"/>
      <c r="O38" s="22"/>
      <c r="P38" s="22"/>
    </row>
    <row r="39" spans="1:16" ht="39" customHeight="1" x14ac:dyDescent="0.2">
      <c r="A39" s="22"/>
      <c r="B39" s="35"/>
      <c r="C39" s="1132" t="s">
        <v>537</v>
      </c>
      <c r="D39" s="1132"/>
      <c r="E39" s="1133"/>
      <c r="F39" s="36">
        <v>0.04</v>
      </c>
      <c r="G39" s="37">
        <v>0.04</v>
      </c>
      <c r="H39" s="37">
        <v>0.11</v>
      </c>
      <c r="I39" s="37">
        <v>0.05</v>
      </c>
      <c r="J39" s="38">
        <v>0.12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qh9jubllLdgcE7iN3QLt3a7SrwWMVOBLR591JFR83BO2J1aKPgfqVG+v5Sj0KHZRlyNJUuCe+0IPyzxm+bJnQ==" saltValue="/zy+2mohaWz1Dq14fq4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3112</v>
      </c>
      <c r="L45" s="58">
        <v>3171</v>
      </c>
      <c r="M45" s="58">
        <v>3189</v>
      </c>
      <c r="N45" s="58">
        <v>3138</v>
      </c>
      <c r="O45" s="59">
        <v>3001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412</v>
      </c>
      <c r="L48" s="62">
        <v>353</v>
      </c>
      <c r="M48" s="62">
        <v>414</v>
      </c>
      <c r="N48" s="62">
        <v>452</v>
      </c>
      <c r="O48" s="63">
        <v>446</v>
      </c>
      <c r="P48" s="46"/>
      <c r="Q48" s="46"/>
      <c r="R48" s="46"/>
      <c r="S48" s="46"/>
      <c r="T48" s="46"/>
      <c r="U48" s="46"/>
    </row>
    <row r="49" spans="1:21" ht="30.75" customHeight="1" x14ac:dyDescent="0.2">
      <c r="A49" s="46"/>
      <c r="B49" s="1140"/>
      <c r="C49" s="1141"/>
      <c r="D49" s="60"/>
      <c r="E49" s="1146" t="s">
        <v>14</v>
      </c>
      <c r="F49" s="1146"/>
      <c r="G49" s="1146"/>
      <c r="H49" s="1146"/>
      <c r="I49" s="1146"/>
      <c r="J49" s="1147"/>
      <c r="K49" s="61">
        <v>14</v>
      </c>
      <c r="L49" s="62">
        <v>15</v>
      </c>
      <c r="M49" s="62">
        <v>18</v>
      </c>
      <c r="N49" s="62">
        <v>23</v>
      </c>
      <c r="O49" s="63">
        <v>24</v>
      </c>
      <c r="P49" s="46"/>
      <c r="Q49" s="46"/>
      <c r="R49" s="46"/>
      <c r="S49" s="46"/>
      <c r="T49" s="46"/>
      <c r="U49" s="46"/>
    </row>
    <row r="50" spans="1:21" ht="30.75" customHeight="1" x14ac:dyDescent="0.2">
      <c r="A50" s="46"/>
      <c r="B50" s="1140"/>
      <c r="C50" s="1141"/>
      <c r="D50" s="60"/>
      <c r="E50" s="1146" t="s">
        <v>15</v>
      </c>
      <c r="F50" s="1146"/>
      <c r="G50" s="1146"/>
      <c r="H50" s="1146"/>
      <c r="I50" s="1146"/>
      <c r="J50" s="1147"/>
      <c r="K50" s="61">
        <v>3</v>
      </c>
      <c r="L50" s="62">
        <v>1</v>
      </c>
      <c r="M50" s="62">
        <v>31</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3048</v>
      </c>
      <c r="L52" s="62">
        <v>3125</v>
      </c>
      <c r="M52" s="62">
        <v>3129</v>
      </c>
      <c r="N52" s="62">
        <v>3122</v>
      </c>
      <c r="O52" s="63">
        <v>2836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493</v>
      </c>
      <c r="L53" s="67">
        <v>415</v>
      </c>
      <c r="M53" s="67">
        <v>523</v>
      </c>
      <c r="N53" s="67">
        <v>491</v>
      </c>
      <c r="O53" s="68">
        <v>635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556</v>
      </c>
      <c r="L58" s="82" t="s">
        <v>556</v>
      </c>
      <c r="M58" s="82" t="s">
        <v>556</v>
      </c>
      <c r="N58" s="82" t="s">
        <v>556</v>
      </c>
      <c r="O58" s="83" t="s">
        <v>556</v>
      </c>
    </row>
    <row r="59" spans="1:21" ht="31.5" customHeight="1" x14ac:dyDescent="0.2">
      <c r="B59" s="1156"/>
      <c r="C59" s="1157"/>
      <c r="D59" s="1163" t="s">
        <v>26</v>
      </c>
      <c r="E59" s="1164"/>
      <c r="F59" s="1164"/>
      <c r="G59" s="1164"/>
      <c r="H59" s="1164"/>
      <c r="I59" s="1164"/>
      <c r="J59" s="1165"/>
      <c r="K59" s="84" t="s">
        <v>556</v>
      </c>
      <c r="L59" s="85" t="s">
        <v>556</v>
      </c>
      <c r="M59" s="85" t="s">
        <v>556</v>
      </c>
      <c r="N59" s="85" t="s">
        <v>556</v>
      </c>
      <c r="O59" s="86" t="s">
        <v>556</v>
      </c>
    </row>
    <row r="60" spans="1:21" ht="31.5" customHeight="1" thickBot="1" x14ac:dyDescent="0.25">
      <c r="B60" s="1158"/>
      <c r="C60" s="1159"/>
      <c r="D60" s="1166" t="s">
        <v>27</v>
      </c>
      <c r="E60" s="1167"/>
      <c r="F60" s="1167"/>
      <c r="G60" s="1167"/>
      <c r="H60" s="1167"/>
      <c r="I60" s="1167"/>
      <c r="J60" s="1168"/>
      <c r="K60" s="87" t="s">
        <v>556</v>
      </c>
      <c r="L60" s="88" t="s">
        <v>556</v>
      </c>
      <c r="M60" s="88" t="s">
        <v>556</v>
      </c>
      <c r="N60" s="88" t="s">
        <v>556</v>
      </c>
      <c r="O60" s="89" t="s">
        <v>556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kjmx9/gvSxqDGUWWZR1Ww9MmnjjxvDn/g9sgustvJM6LK+CWelnUrORXiAMWaGojviiX80VIIZQukfqZnYciw==" saltValue="QJbS/SY4aOubYuXMvOwn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30321</v>
      </c>
      <c r="J41" s="331">
        <v>31634</v>
      </c>
      <c r="K41" s="331">
        <v>34238</v>
      </c>
      <c r="L41" s="331">
        <v>32489</v>
      </c>
      <c r="M41" s="332">
        <v>31842</v>
      </c>
    </row>
    <row r="42" spans="2:13" ht="27.75" customHeight="1" x14ac:dyDescent="0.2">
      <c r="B42" s="1171"/>
      <c r="C42" s="1172"/>
      <c r="D42" s="104"/>
      <c r="E42" s="1177" t="s">
        <v>32</v>
      </c>
      <c r="F42" s="1177"/>
      <c r="G42" s="1177"/>
      <c r="H42" s="1178"/>
      <c r="I42" s="333">
        <v>729</v>
      </c>
      <c r="J42" s="334">
        <v>729</v>
      </c>
      <c r="K42" s="334">
        <v>190</v>
      </c>
      <c r="L42" s="334">
        <v>190</v>
      </c>
      <c r="M42" s="335">
        <v>190</v>
      </c>
    </row>
    <row r="43" spans="2:13" ht="27.75" customHeight="1" x14ac:dyDescent="0.2">
      <c r="B43" s="1171"/>
      <c r="C43" s="1172"/>
      <c r="D43" s="104"/>
      <c r="E43" s="1177" t="s">
        <v>33</v>
      </c>
      <c r="F43" s="1177"/>
      <c r="G43" s="1177"/>
      <c r="H43" s="1178"/>
      <c r="I43" s="333">
        <v>4925</v>
      </c>
      <c r="J43" s="334">
        <v>4544</v>
      </c>
      <c r="K43" s="334">
        <v>4473</v>
      </c>
      <c r="L43" s="334">
        <v>4513</v>
      </c>
      <c r="M43" s="335">
        <v>5268</v>
      </c>
    </row>
    <row r="44" spans="2:13" ht="27.75" customHeight="1" x14ac:dyDescent="0.2">
      <c r="B44" s="1171"/>
      <c r="C44" s="1172"/>
      <c r="D44" s="104"/>
      <c r="E44" s="1177" t="s">
        <v>34</v>
      </c>
      <c r="F44" s="1177"/>
      <c r="G44" s="1177"/>
      <c r="H44" s="1178"/>
      <c r="I44" s="333">
        <v>217</v>
      </c>
      <c r="J44" s="334">
        <v>228</v>
      </c>
      <c r="K44" s="334">
        <v>204</v>
      </c>
      <c r="L44" s="334">
        <v>176</v>
      </c>
      <c r="M44" s="335">
        <v>144</v>
      </c>
    </row>
    <row r="45" spans="2:13" ht="27.75" customHeight="1" x14ac:dyDescent="0.2">
      <c r="B45" s="1171"/>
      <c r="C45" s="1172"/>
      <c r="D45" s="104"/>
      <c r="E45" s="1177" t="s">
        <v>35</v>
      </c>
      <c r="F45" s="1177"/>
      <c r="G45" s="1177"/>
      <c r="H45" s="1178"/>
      <c r="I45" s="333">
        <v>4187</v>
      </c>
      <c r="J45" s="334">
        <v>4093</v>
      </c>
      <c r="K45" s="334">
        <v>4002</v>
      </c>
      <c r="L45" s="334">
        <v>3928</v>
      </c>
      <c r="M45" s="335">
        <v>3960</v>
      </c>
    </row>
    <row r="46" spans="2:13" ht="27.75" customHeight="1" x14ac:dyDescent="0.2">
      <c r="B46" s="1171"/>
      <c r="C46" s="1172"/>
      <c r="D46" s="105"/>
      <c r="E46" s="1177" t="s">
        <v>36</v>
      </c>
      <c r="F46" s="1177"/>
      <c r="G46" s="1177"/>
      <c r="H46" s="1178"/>
      <c r="I46" s="333" t="s">
        <v>486</v>
      </c>
      <c r="J46" s="334">
        <v>1</v>
      </c>
      <c r="K46" s="334">
        <v>2</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6868</v>
      </c>
      <c r="J50" s="334">
        <v>9042</v>
      </c>
      <c r="K50" s="334">
        <v>9636</v>
      </c>
      <c r="L50" s="334">
        <v>10263</v>
      </c>
      <c r="M50" s="335">
        <v>9829</v>
      </c>
    </row>
    <row r="51" spans="2:13" ht="27.75" customHeight="1" x14ac:dyDescent="0.2">
      <c r="B51" s="1171"/>
      <c r="C51" s="1172"/>
      <c r="D51" s="104"/>
      <c r="E51" s="1177" t="s">
        <v>42</v>
      </c>
      <c r="F51" s="1177"/>
      <c r="G51" s="1177"/>
      <c r="H51" s="1178"/>
      <c r="I51" s="333">
        <v>7169</v>
      </c>
      <c r="J51" s="334">
        <v>6969</v>
      </c>
      <c r="K51" s="334">
        <v>6511</v>
      </c>
      <c r="L51" s="334">
        <v>6473</v>
      </c>
      <c r="M51" s="335">
        <v>7345</v>
      </c>
    </row>
    <row r="52" spans="2:13" ht="27.75" customHeight="1" x14ac:dyDescent="0.2">
      <c r="B52" s="1173"/>
      <c r="C52" s="1174"/>
      <c r="D52" s="104"/>
      <c r="E52" s="1177" t="s">
        <v>43</v>
      </c>
      <c r="F52" s="1177"/>
      <c r="G52" s="1177"/>
      <c r="H52" s="1178"/>
      <c r="I52" s="333">
        <v>30386</v>
      </c>
      <c r="J52" s="334">
        <v>30673</v>
      </c>
      <c r="K52" s="334">
        <v>30751</v>
      </c>
      <c r="L52" s="334">
        <v>29332</v>
      </c>
      <c r="M52" s="335">
        <v>27854</v>
      </c>
    </row>
    <row r="53" spans="2:13" ht="27.75" customHeight="1" thickBot="1" x14ac:dyDescent="0.25">
      <c r="B53" s="1184" t="s">
        <v>19</v>
      </c>
      <c r="C53" s="1185"/>
      <c r="D53" s="108"/>
      <c r="E53" s="1186" t="s">
        <v>44</v>
      </c>
      <c r="F53" s="1186"/>
      <c r="G53" s="1186"/>
      <c r="H53" s="1187"/>
      <c r="I53" s="336">
        <v>-4042</v>
      </c>
      <c r="J53" s="337">
        <v>-5455</v>
      </c>
      <c r="K53" s="337">
        <v>-3790</v>
      </c>
      <c r="L53" s="337">
        <v>-4772</v>
      </c>
      <c r="M53" s="338">
        <v>-3624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Ms5JqiyqHpKRzaNjcaabIHaX/MiO5hXVqyekgfIV5XoHy4BhxRbU9PQ1Ug6yUMOuYnPZesW1g//G2xmZNmcpQ==" saltValue="LfykXnz2NthvLAQLw6Kg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4217</v>
      </c>
      <c r="G55" s="339">
        <v>3945</v>
      </c>
      <c r="H55" s="340">
        <v>3663</v>
      </c>
    </row>
    <row r="56" spans="2:8" ht="52.5" customHeight="1" x14ac:dyDescent="0.2">
      <c r="B56" s="120"/>
      <c r="C56" s="1198" t="s">
        <v>47</v>
      </c>
      <c r="D56" s="1198"/>
      <c r="E56" s="1199"/>
      <c r="F56" s="341">
        <v>979</v>
      </c>
      <c r="G56" s="341">
        <v>1308</v>
      </c>
      <c r="H56" s="342">
        <v>1365</v>
      </c>
    </row>
    <row r="57" spans="2:8" ht="53.25" customHeight="1" x14ac:dyDescent="0.2">
      <c r="B57" s="120"/>
      <c r="C57" s="1200" t="s">
        <v>48</v>
      </c>
      <c r="D57" s="1200"/>
      <c r="E57" s="1201"/>
      <c r="F57" s="343">
        <v>2704</v>
      </c>
      <c r="G57" s="343">
        <v>3526</v>
      </c>
      <c r="H57" s="344">
        <v>3312</v>
      </c>
    </row>
    <row r="58" spans="2:8" ht="45.75" customHeight="1" x14ac:dyDescent="0.2">
      <c r="B58" s="121"/>
      <c r="C58" s="1188" t="s">
        <v>557</v>
      </c>
      <c r="D58" s="1189"/>
      <c r="E58" s="1190"/>
      <c r="F58" s="345">
        <v>1361</v>
      </c>
      <c r="G58" s="345">
        <v>1682</v>
      </c>
      <c r="H58" s="346">
        <v>1482</v>
      </c>
    </row>
    <row r="59" spans="2:8" ht="45.75" customHeight="1" x14ac:dyDescent="0.2">
      <c r="B59" s="121"/>
      <c r="C59" s="1188" t="s">
        <v>558</v>
      </c>
      <c r="D59" s="1189"/>
      <c r="E59" s="1190"/>
      <c r="F59" s="345">
        <v>669</v>
      </c>
      <c r="G59" s="345">
        <v>669</v>
      </c>
      <c r="H59" s="346">
        <v>669</v>
      </c>
    </row>
    <row r="60" spans="2:8" ht="45.75" customHeight="1" x14ac:dyDescent="0.2">
      <c r="B60" s="121"/>
      <c r="C60" s="1188" t="s">
        <v>559</v>
      </c>
      <c r="D60" s="1189"/>
      <c r="E60" s="1190"/>
      <c r="F60" s="345">
        <v>0</v>
      </c>
      <c r="G60" s="345">
        <v>400</v>
      </c>
      <c r="H60" s="346">
        <v>393</v>
      </c>
    </row>
    <row r="61" spans="2:8" ht="45.75" customHeight="1" x14ac:dyDescent="0.2">
      <c r="B61" s="121"/>
      <c r="C61" s="1188" t="s">
        <v>560</v>
      </c>
      <c r="D61" s="1189"/>
      <c r="E61" s="1190"/>
      <c r="F61" s="345">
        <v>272</v>
      </c>
      <c r="G61" s="345">
        <v>275</v>
      </c>
      <c r="H61" s="346">
        <v>257</v>
      </c>
    </row>
    <row r="62" spans="2:8" ht="45.75" customHeight="1" thickBot="1" x14ac:dyDescent="0.25">
      <c r="B62" s="122"/>
      <c r="C62" s="1191" t="s">
        <v>561</v>
      </c>
      <c r="D62" s="1192"/>
      <c r="E62" s="1193"/>
      <c r="F62" s="347">
        <v>28</v>
      </c>
      <c r="G62" s="347">
        <v>129</v>
      </c>
      <c r="H62" s="348">
        <v>131</v>
      </c>
    </row>
    <row r="63" spans="2:8" ht="52.5" customHeight="1" thickBot="1" x14ac:dyDescent="0.25">
      <c r="B63" s="123"/>
      <c r="C63" s="1194" t="s">
        <v>49</v>
      </c>
      <c r="D63" s="1194"/>
      <c r="E63" s="1195"/>
      <c r="F63" s="349">
        <v>7900</v>
      </c>
      <c r="G63" s="349">
        <v>8779</v>
      </c>
      <c r="H63" s="350">
        <v>8339</v>
      </c>
    </row>
    <row r="64" spans="2:8" ht="13.2" x14ac:dyDescent="0.2"/>
  </sheetData>
  <sheetProtection algorithmName="SHA-512" hashValue="0PeBQaitTL7V91/iE742IsC05VhWyibDavs2r72fYQSi9vH7HnNH79KlWPvzdEhQDG6aAadf7vXGkROGs2NjxA==" saltValue="qbYGdTF4uC80DyJ5zp++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19785</v>
      </c>
      <c r="E3" s="142"/>
      <c r="F3" s="143">
        <v>44161</v>
      </c>
      <c r="G3" s="144"/>
      <c r="H3" s="145"/>
    </row>
    <row r="4" spans="1:8" x14ac:dyDescent="0.2">
      <c r="A4" s="146"/>
      <c r="B4" s="147"/>
      <c r="C4" s="148"/>
      <c r="D4" s="149">
        <v>15273</v>
      </c>
      <c r="E4" s="150"/>
      <c r="F4" s="151">
        <v>23644</v>
      </c>
      <c r="G4" s="152"/>
      <c r="H4" s="153"/>
    </row>
    <row r="5" spans="1:8" x14ac:dyDescent="0.2">
      <c r="A5" s="134" t="s">
        <v>518</v>
      </c>
      <c r="B5" s="139"/>
      <c r="C5" s="140"/>
      <c r="D5" s="141">
        <v>69522</v>
      </c>
      <c r="E5" s="142"/>
      <c r="F5" s="143">
        <v>43955</v>
      </c>
      <c r="G5" s="144"/>
      <c r="H5" s="145"/>
    </row>
    <row r="6" spans="1:8" x14ac:dyDescent="0.2">
      <c r="A6" s="146"/>
      <c r="B6" s="147"/>
      <c r="C6" s="148"/>
      <c r="D6" s="149">
        <v>25514</v>
      </c>
      <c r="E6" s="150"/>
      <c r="F6" s="151">
        <v>21318</v>
      </c>
      <c r="G6" s="152"/>
      <c r="H6" s="153"/>
    </row>
    <row r="7" spans="1:8" x14ac:dyDescent="0.2">
      <c r="A7" s="134" t="s">
        <v>519</v>
      </c>
      <c r="B7" s="139"/>
      <c r="C7" s="140"/>
      <c r="D7" s="141">
        <v>64642</v>
      </c>
      <c r="E7" s="142"/>
      <c r="F7" s="143">
        <v>41921</v>
      </c>
      <c r="G7" s="144"/>
      <c r="H7" s="145"/>
    </row>
    <row r="8" spans="1:8" x14ac:dyDescent="0.2">
      <c r="A8" s="146"/>
      <c r="B8" s="147"/>
      <c r="C8" s="148"/>
      <c r="D8" s="149">
        <v>42094</v>
      </c>
      <c r="E8" s="150"/>
      <c r="F8" s="151">
        <v>21655</v>
      </c>
      <c r="G8" s="152"/>
      <c r="H8" s="153"/>
    </row>
    <row r="9" spans="1:8" x14ac:dyDescent="0.2">
      <c r="A9" s="134" t="s">
        <v>520</v>
      </c>
      <c r="B9" s="139"/>
      <c r="C9" s="140"/>
      <c r="D9" s="141">
        <v>17822</v>
      </c>
      <c r="E9" s="142"/>
      <c r="F9" s="143">
        <v>44585</v>
      </c>
      <c r="G9" s="144"/>
      <c r="H9" s="145"/>
    </row>
    <row r="10" spans="1:8" x14ac:dyDescent="0.2">
      <c r="A10" s="146"/>
      <c r="B10" s="147"/>
      <c r="C10" s="148"/>
      <c r="D10" s="149">
        <v>16160</v>
      </c>
      <c r="E10" s="150"/>
      <c r="F10" s="151">
        <v>23077</v>
      </c>
      <c r="G10" s="152"/>
      <c r="H10" s="153"/>
    </row>
    <row r="11" spans="1:8" x14ac:dyDescent="0.2">
      <c r="A11" s="134" t="s">
        <v>521</v>
      </c>
      <c r="B11" s="139"/>
      <c r="C11" s="140"/>
      <c r="D11" s="141">
        <v>27723</v>
      </c>
      <c r="E11" s="142"/>
      <c r="F11" s="143">
        <v>49779</v>
      </c>
      <c r="G11" s="144"/>
      <c r="H11" s="145"/>
    </row>
    <row r="12" spans="1:8" x14ac:dyDescent="0.2">
      <c r="A12" s="146"/>
      <c r="B12" s="147"/>
      <c r="C12" s="154"/>
      <c r="D12" s="149">
        <v>26613</v>
      </c>
      <c r="E12" s="150"/>
      <c r="F12" s="151">
        <v>28921</v>
      </c>
      <c r="G12" s="152"/>
      <c r="H12" s="153"/>
    </row>
    <row r="13" spans="1:8" x14ac:dyDescent="0.2">
      <c r="A13" s="134"/>
      <c r="B13" s="139"/>
      <c r="C13" s="140"/>
      <c r="D13" s="141">
        <v>39899</v>
      </c>
      <c r="E13" s="142"/>
      <c r="F13" s="143">
        <v>44880</v>
      </c>
      <c r="G13" s="155"/>
      <c r="H13" s="145"/>
    </row>
    <row r="14" spans="1:8" x14ac:dyDescent="0.2">
      <c r="A14" s="146"/>
      <c r="B14" s="147"/>
      <c r="C14" s="148"/>
      <c r="D14" s="149">
        <v>25131</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4.26</v>
      </c>
      <c r="C19" s="156">
        <f>ROUND(VALUE(SUBSTITUTE(実質収支比率等に係る経年分析!G$48,"▲","-")),2)</f>
        <v>5.7</v>
      </c>
      <c r="D19" s="156">
        <f>ROUND(VALUE(SUBSTITUTE(実質収支比率等に係る経年分析!H$48,"▲","-")),2)</f>
        <v>4.47</v>
      </c>
      <c r="E19" s="156">
        <f>ROUND(VALUE(SUBSTITUTE(実質収支比率等に係る経年分析!I$48,"▲","-")),2)</f>
        <v>2.77</v>
      </c>
      <c r="F19" s="156">
        <f>ROUND(VALUE(SUBSTITUTE(実質収支比率等に係る経年分析!J$48,"▲","-")),2)</f>
        <v>2.65</v>
      </c>
    </row>
    <row r="20" spans="1:11" x14ac:dyDescent="0.2">
      <c r="A20" s="156" t="s">
        <v>53</v>
      </c>
      <c r="B20" s="156">
        <f>ROUND(VALUE(SUBSTITUTE(実質収支比率等に係る経年分析!F$47,"▲","-")),2)</f>
        <v>9.6199999999999992</v>
      </c>
      <c r="C20" s="156">
        <f>ROUND(VALUE(SUBSTITUTE(実質収支比率等に係る経年分析!G$47,"▲","-")),2)</f>
        <v>12.62</v>
      </c>
      <c r="D20" s="156">
        <f>ROUND(VALUE(SUBSTITUTE(実質収支比率等に係る経年分析!H$47,"▲","-")),2)</f>
        <v>16.559999999999999</v>
      </c>
      <c r="E20" s="156">
        <f>ROUND(VALUE(SUBSTITUTE(実質収支比率等に係る経年分析!I$47,"▲","-")),2)</f>
        <v>15.16</v>
      </c>
      <c r="F20" s="156">
        <f>ROUND(VALUE(SUBSTITUTE(実質収支比率等に係る経年分析!J$47,"▲","-")),2)</f>
        <v>13.75</v>
      </c>
    </row>
    <row r="21" spans="1:11" x14ac:dyDescent="0.2">
      <c r="A21" s="156" t="s">
        <v>54</v>
      </c>
      <c r="B21" s="156">
        <f>IF(ISNUMBER(VALUE(SUBSTITUTE(実質収支比率等に係る経年分析!F$49,"▲","-"))),ROUND(VALUE(SUBSTITUTE(実質収支比率等に係る経年分析!F$49,"▲","-")),2),NA())</f>
        <v>2.91</v>
      </c>
      <c r="C21" s="156">
        <f>IF(ISNUMBER(VALUE(SUBSTITUTE(実質収支比率等に係る経年分析!G$49,"▲","-"))),ROUND(VALUE(SUBSTITUTE(実質収支比率等に係る経年分析!G$49,"▲","-")),2),NA())</f>
        <v>5.24</v>
      </c>
      <c r="D21" s="156">
        <f>IF(ISNUMBER(VALUE(SUBSTITUTE(実質収支比率等に係る経年分析!H$49,"▲","-"))),ROUND(VALUE(SUBSTITUTE(実質収支比率等に係る経年分析!H$49,"▲","-")),2),NA())</f>
        <v>2.4</v>
      </c>
      <c r="E21" s="156">
        <f>IF(ISNUMBER(VALUE(SUBSTITUTE(実質収支比率等に係る経年分析!I$49,"▲","-"))),ROUND(VALUE(SUBSTITUTE(実質収支比率等に係る経年分析!I$49,"▲","-")),2),NA())</f>
        <v>-2.65</v>
      </c>
      <c r="F21" s="156">
        <f>IF(ISNUMBER(VALUE(SUBSTITUTE(実質収支比率等に係る経年分析!J$49,"▲","-"))),ROUND(VALUE(SUBSTITUTE(実質収支比率等に係る経年分析!J$49,"▲","-")),2),NA())</f>
        <v>-1.1200000000000001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我孫子市後期高齢者医療特別会計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2">
      <c r="A32" s="157" t="str">
        <f>IF(連結実質赤字比率に係る赤字・黒字の構成分析!C$38="",NA(),連結実質赤字比率に係る赤字・黒字の構成分析!C$38)</f>
        <v>我孫子市国民健康保険事業特別会計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7.0000000000000007E-2</v>
      </c>
      <c r="H32" s="157">
        <f>IF(ROUND(VALUE(SUBSTITUTE(連結実質赤字比率に係る赤字・黒字の構成分析!I$38,"▲", "-")), 2) &lt; 0, ABS(ROUND(VALUE(SUBSTITUTE(連結実質赤字比率に係る赤字・黒字の構成分析!I$38,"▲", "-")), 2)), NA())</f>
        <v>0.18</v>
      </c>
      <c r="I32" s="157" t="e">
        <f>IF(ROUND(VALUE(SUBSTITUTE(連結実質赤字比率に係る赤字・黒字の構成分析!I$38,"▲", "-")), 2) &gt;= 0, ABS(ROUND(VALUE(SUBSTITUTE(連結実質赤字比率に係る赤字・黒字の構成分析!I$38,"▲", "-")), 2)), NA())</f>
        <v>#N/A</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0.28000000000000003</v>
      </c>
    </row>
    <row r="33" spans="1:16" x14ac:dyDescent="0.2">
      <c r="A33" s="157" t="str">
        <f>IF(連結実質赤字比率に係る赤字・黒字の構成分析!C$37="",NA(),連結実質赤字比率に係る赤字・黒字の構成分析!C$37)</f>
        <v>我孫子市介護保険特別会計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1.1399999999999999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0.52</v>
      </c>
    </row>
    <row r="34" spans="1:16" x14ac:dyDescent="0.2">
      <c r="A34" s="157" t="str">
        <f>IF(連結実質赤字比率に係る赤字・黒字の構成分析!C$36="",NA(),連結実質赤字比率に係る赤字・黒字の構成分析!C$36)</f>
        <v>我孫子市下水道事業会計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2.64</v>
      </c>
    </row>
    <row r="36" spans="1:16" x14ac:dyDescent="0.2">
      <c r="A36" s="157" t="str">
        <f>IF(連結実質赤字比率に係る赤字・黒字の構成分析!C$34="",NA(),連結実質赤字比率に係る赤字・黒字の構成分析!C$34)</f>
        <v>我孫子市水道事業会計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12.31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13.12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14.14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3048</v>
      </c>
      <c r="E42" s="158"/>
      <c r="F42" s="158"/>
      <c r="G42" s="158">
        <f>'実質公債費比率（分子）の構造'!L$52</f>
        <v>3125</v>
      </c>
      <c r="H42" s="158"/>
      <c r="I42" s="158"/>
      <c r="J42" s="158">
        <f>'実質公債費比率（分子）の構造'!M$52</f>
        <v>3129</v>
      </c>
      <c r="K42" s="158"/>
      <c r="L42" s="158"/>
      <c r="M42" s="158">
        <f>'実質公債費比率（分子）の構造'!N$52</f>
        <v>3122</v>
      </c>
      <c r="N42" s="158"/>
      <c r="O42" s="158"/>
      <c r="P42" s="158">
        <f>'実質公債費比率（分子）の構造'!O$52</f>
        <v>2836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v>
      </c>
      <c r="C44" s="158"/>
      <c r="D44" s="158"/>
      <c r="E44" s="158">
        <f>'実質公債費比率（分子）の構造'!L$50</f>
        <v>1</v>
      </c>
      <c r="F44" s="158"/>
      <c r="G44" s="158"/>
      <c r="H44" s="158">
        <f>'実質公債費比率（分子）の構造'!M$50</f>
        <v>31</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14</v>
      </c>
      <c r="C45" s="158"/>
      <c r="D45" s="158"/>
      <c r="E45" s="158">
        <f>'実質公債費比率（分子）の構造'!L$49</f>
        <v>15</v>
      </c>
      <c r="F45" s="158"/>
      <c r="G45" s="158"/>
      <c r="H45" s="158">
        <f>'実質公債費比率（分子）の構造'!M$49</f>
        <v>18</v>
      </c>
      <c r="I45" s="158"/>
      <c r="J45" s="158"/>
      <c r="K45" s="158">
        <f>'実質公債費比率（分子）の構造'!N$49</f>
        <v>23</v>
      </c>
      <c r="L45" s="158"/>
      <c r="M45" s="158"/>
      <c r="N45" s="158">
        <f>'実質公債費比率（分子）の構造'!O$49</f>
        <v>24</v>
      </c>
      <c r="O45" s="158"/>
      <c r="P45" s="158"/>
    </row>
    <row r="46" spans="1:16" x14ac:dyDescent="0.2">
      <c r="A46" s="158" t="s">
        <v>64</v>
      </c>
      <c r="B46" s="158">
        <f>'実質公債費比率（分子）の構造'!K$48</f>
        <v>412</v>
      </c>
      <c r="C46" s="158"/>
      <c r="D46" s="158"/>
      <c r="E46" s="158">
        <f>'実質公債費比率（分子）の構造'!L$48</f>
        <v>353</v>
      </c>
      <c r="F46" s="158"/>
      <c r="G46" s="158"/>
      <c r="H46" s="158">
        <f>'実質公債費比率（分子）の構造'!M$48</f>
        <v>414</v>
      </c>
      <c r="I46" s="158"/>
      <c r="J46" s="158"/>
      <c r="K46" s="158">
        <f>'実質公債費比率（分子）の構造'!N$48</f>
        <v>452</v>
      </c>
      <c r="L46" s="158"/>
      <c r="M46" s="158"/>
      <c r="N46" s="158">
        <f>'実質公債費比率（分子）の構造'!O$48</f>
        <v>446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3112</v>
      </c>
      <c r="C49" s="158"/>
      <c r="D49" s="158"/>
      <c r="E49" s="158">
        <f>'実質公債費比率（分子）の構造'!L$45</f>
        <v>3171</v>
      </c>
      <c r="F49" s="158"/>
      <c r="G49" s="158"/>
      <c r="H49" s="158">
        <f>'実質公債費比率（分子）の構造'!M$45</f>
        <v>3189</v>
      </c>
      <c r="I49" s="158"/>
      <c r="J49" s="158"/>
      <c r="K49" s="158">
        <f>'実質公債費比率（分子）の構造'!N$45</f>
        <v>3138</v>
      </c>
      <c r="L49" s="158"/>
      <c r="M49" s="158"/>
      <c r="N49" s="158">
        <f>'実質公債費比率（分子）の構造'!O$45</f>
        <v>3001</v>
      </c>
      <c r="O49" s="158"/>
      <c r="P49" s="158"/>
    </row>
    <row r="50" spans="1:16" x14ac:dyDescent="0.2">
      <c r="A50" s="158" t="s">
        <v>67</v>
      </c>
      <c r="B50" s="158" t="e">
        <f>NA()</f>
        <v>#N/A</v>
      </c>
      <c r="C50" s="158">
        <f>IF(ISNUMBER('実質公債費比率（分子）の構造'!K$53),'実質公債費比率（分子）の構造'!K$53,NA())</f>
        <v>493</v>
      </c>
      <c r="D50" s="158" t="e">
        <f>NA()</f>
        <v>#N/A</v>
      </c>
      <c r="E50" s="158" t="e">
        <f>NA()</f>
        <v>#N/A</v>
      </c>
      <c r="F50" s="158">
        <f>IF(ISNUMBER('実質公債費比率（分子）の構造'!L$53),'実質公債費比率（分子）の構造'!L$53,NA())</f>
        <v>415</v>
      </c>
      <c r="G50" s="158" t="e">
        <f>NA()</f>
        <v>#N/A</v>
      </c>
      <c r="H50" s="158" t="e">
        <f>NA()</f>
        <v>#N/A</v>
      </c>
      <c r="I50" s="158">
        <f>IF(ISNUMBER('実質公債費比率（分子）の構造'!M$53),'実質公債費比率（分子）の構造'!M$53,NA())</f>
        <v>523</v>
      </c>
      <c r="J50" s="158" t="e">
        <f>NA()</f>
        <v>#N/A</v>
      </c>
      <c r="K50" s="158" t="e">
        <f>NA()</f>
        <v>#N/A</v>
      </c>
      <c r="L50" s="158">
        <f>IF(ISNUMBER('実質公債費比率（分子）の構造'!N$53),'実質公債費比率（分子）の構造'!N$53,NA())</f>
        <v>491</v>
      </c>
      <c r="M50" s="158" t="e">
        <f>NA()</f>
        <v>#N/A</v>
      </c>
      <c r="N50" s="158" t="e">
        <f>NA()</f>
        <v>#N/A</v>
      </c>
      <c r="O50" s="158">
        <f>IF(ISNUMBER('実質公債費比率（分子）の構造'!O$53),'実質公債費比率（分子）の構造'!O$53,NA())</f>
        <v>635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30386</v>
      </c>
      <c r="E56" s="157"/>
      <c r="F56" s="157"/>
      <c r="G56" s="157">
        <f>'将来負担比率（分子）の構造'!J$52</f>
        <v>30673</v>
      </c>
      <c r="H56" s="157"/>
      <c r="I56" s="157"/>
      <c r="J56" s="157">
        <f>'将来負担比率（分子）の構造'!K$52</f>
        <v>30751</v>
      </c>
      <c r="K56" s="157"/>
      <c r="L56" s="157"/>
      <c r="M56" s="157">
        <f>'将来負担比率（分子）の構造'!L$52</f>
        <v>29332</v>
      </c>
      <c r="N56" s="157"/>
      <c r="O56" s="157"/>
      <c r="P56" s="157">
        <f>'将来負担比率（分子）の構造'!M$52</f>
        <v>27854</v>
      </c>
    </row>
    <row r="57" spans="1:16" x14ac:dyDescent="0.2">
      <c r="A57" s="157" t="s">
        <v>42</v>
      </c>
      <c r="B57" s="157"/>
      <c r="C57" s="157"/>
      <c r="D57" s="157">
        <f>'将来負担比率（分子）の構造'!I$51</f>
        <v>7169</v>
      </c>
      <c r="E57" s="157"/>
      <c r="F57" s="157"/>
      <c r="G57" s="157">
        <f>'将来負担比率（分子）の構造'!J$51</f>
        <v>6969</v>
      </c>
      <c r="H57" s="157"/>
      <c r="I57" s="157"/>
      <c r="J57" s="157">
        <f>'将来負担比率（分子）の構造'!K$51</f>
        <v>6511</v>
      </c>
      <c r="K57" s="157"/>
      <c r="L57" s="157"/>
      <c r="M57" s="157">
        <f>'将来負担比率（分子）の構造'!L$51</f>
        <v>6473</v>
      </c>
      <c r="N57" s="157"/>
      <c r="O57" s="157"/>
      <c r="P57" s="157">
        <f>'将来負担比率（分子）の構造'!M$51</f>
        <v>7345</v>
      </c>
    </row>
    <row r="58" spans="1:16" x14ac:dyDescent="0.2">
      <c r="A58" s="157" t="s">
        <v>41</v>
      </c>
      <c r="B58" s="157"/>
      <c r="C58" s="157"/>
      <c r="D58" s="157">
        <f>'将来負担比率（分子）の構造'!I$50</f>
        <v>6868</v>
      </c>
      <c r="E58" s="157"/>
      <c r="F58" s="157"/>
      <c r="G58" s="157">
        <f>'将来負担比率（分子）の構造'!J$50</f>
        <v>9042</v>
      </c>
      <c r="H58" s="157"/>
      <c r="I58" s="157"/>
      <c r="J58" s="157">
        <f>'将来負担比率（分子）の構造'!K$50</f>
        <v>9636</v>
      </c>
      <c r="K58" s="157"/>
      <c r="L58" s="157"/>
      <c r="M58" s="157">
        <f>'将来負担比率（分子）の構造'!L$50</f>
        <v>10263</v>
      </c>
      <c r="N58" s="157"/>
      <c r="O58" s="157"/>
      <c r="P58" s="157">
        <f>'将来負担比率（分子）の構造'!M$50</f>
        <v>9829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f>'将来負担比率（分子）の構造'!J$46</f>
        <v>1</v>
      </c>
      <c r="F61" s="157"/>
      <c r="G61" s="157"/>
      <c r="H61" s="157">
        <f>'将来負担比率（分子）の構造'!K$46</f>
        <v>2</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4187</v>
      </c>
      <c r="C62" s="157"/>
      <c r="D62" s="157"/>
      <c r="E62" s="157">
        <f>'将来負担比率（分子）の構造'!J$45</f>
        <v>4093</v>
      </c>
      <c r="F62" s="157"/>
      <c r="G62" s="157"/>
      <c r="H62" s="157">
        <f>'将来負担比率（分子）の構造'!K$45</f>
        <v>4002</v>
      </c>
      <c r="I62" s="157"/>
      <c r="J62" s="157"/>
      <c r="K62" s="157">
        <f>'将来負担比率（分子）の構造'!L$45</f>
        <v>3928</v>
      </c>
      <c r="L62" s="157"/>
      <c r="M62" s="157"/>
      <c r="N62" s="157">
        <f>'将来負担比率（分子）の構造'!M$45</f>
        <v>3960</v>
      </c>
      <c r="O62" s="157"/>
      <c r="P62" s="157"/>
    </row>
    <row r="63" spans="1:16" x14ac:dyDescent="0.2">
      <c r="A63" s="157" t="s">
        <v>34</v>
      </c>
      <c r="B63" s="157">
        <f>'将来負担比率（分子）の構造'!I$44</f>
        <v>217</v>
      </c>
      <c r="C63" s="157"/>
      <c r="D63" s="157"/>
      <c r="E63" s="157">
        <f>'将来負担比率（分子）の構造'!J$44</f>
        <v>228</v>
      </c>
      <c r="F63" s="157"/>
      <c r="G63" s="157"/>
      <c r="H63" s="157">
        <f>'将来負担比率（分子）の構造'!K$44</f>
        <v>204</v>
      </c>
      <c r="I63" s="157"/>
      <c r="J63" s="157"/>
      <c r="K63" s="157">
        <f>'将来負担比率（分子）の構造'!L$44</f>
        <v>176</v>
      </c>
      <c r="L63" s="157"/>
      <c r="M63" s="157"/>
      <c r="N63" s="157">
        <f>'将来負担比率（分子）の構造'!M$44</f>
        <v>144</v>
      </c>
      <c r="O63" s="157"/>
      <c r="P63" s="157"/>
    </row>
    <row r="64" spans="1:16" x14ac:dyDescent="0.2">
      <c r="A64" s="157" t="s">
        <v>33</v>
      </c>
      <c r="B64" s="157">
        <f>'将来負担比率（分子）の構造'!I$43</f>
        <v>4925</v>
      </c>
      <c r="C64" s="157"/>
      <c r="D64" s="157"/>
      <c r="E64" s="157">
        <f>'将来負担比率（分子）の構造'!J$43</f>
        <v>4544</v>
      </c>
      <c r="F64" s="157"/>
      <c r="G64" s="157"/>
      <c r="H64" s="157">
        <f>'将来負担比率（分子）の構造'!K$43</f>
        <v>4473</v>
      </c>
      <c r="I64" s="157"/>
      <c r="J64" s="157"/>
      <c r="K64" s="157">
        <f>'将来負担比率（分子）の構造'!L$43</f>
        <v>4513</v>
      </c>
      <c r="L64" s="157"/>
      <c r="M64" s="157"/>
      <c r="N64" s="157">
        <f>'将来負担比率（分子）の構造'!M$43</f>
        <v>5268</v>
      </c>
      <c r="O64" s="157"/>
      <c r="P64" s="157"/>
    </row>
    <row r="65" spans="1:16" x14ac:dyDescent="0.2">
      <c r="A65" s="157" t="s">
        <v>32</v>
      </c>
      <c r="B65" s="157">
        <f>'将来負担比率（分子）の構造'!I$42</f>
        <v>729</v>
      </c>
      <c r="C65" s="157"/>
      <c r="D65" s="157"/>
      <c r="E65" s="157">
        <f>'将来負担比率（分子）の構造'!J$42</f>
        <v>729</v>
      </c>
      <c r="F65" s="157"/>
      <c r="G65" s="157"/>
      <c r="H65" s="157">
        <f>'将来負担比率（分子）の構造'!K$42</f>
        <v>190</v>
      </c>
      <c r="I65" s="157"/>
      <c r="J65" s="157"/>
      <c r="K65" s="157">
        <f>'将来負担比率（分子）の構造'!L$42</f>
        <v>190</v>
      </c>
      <c r="L65" s="157"/>
      <c r="M65" s="157"/>
      <c r="N65" s="157">
        <f>'将来負担比率（分子）の構造'!M$42</f>
        <v>190</v>
      </c>
      <c r="O65" s="157"/>
      <c r="P65" s="157"/>
    </row>
    <row r="66" spans="1:16" x14ac:dyDescent="0.2">
      <c r="A66" s="157" t="s">
        <v>31</v>
      </c>
      <c r="B66" s="157">
        <f>'将来負担比率（分子）の構造'!I$41</f>
        <v>30321</v>
      </c>
      <c r="C66" s="157"/>
      <c r="D66" s="157"/>
      <c r="E66" s="157">
        <f>'将来負担比率（分子）の構造'!J$41</f>
        <v>31634</v>
      </c>
      <c r="F66" s="157"/>
      <c r="G66" s="157"/>
      <c r="H66" s="157">
        <f>'将来負担比率（分子）の構造'!K$41</f>
        <v>34238</v>
      </c>
      <c r="I66" s="157"/>
      <c r="J66" s="157"/>
      <c r="K66" s="157">
        <f>'将来負担比率（分子）の構造'!L$41</f>
        <v>32489</v>
      </c>
      <c r="L66" s="157"/>
      <c r="M66" s="157"/>
      <c r="N66" s="157">
        <f>'将来負担比率（分子）の構造'!M$41</f>
        <v>31842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4217</v>
      </c>
      <c r="C72" s="161">
        <f>基金残高に係る経年分析!G55</f>
        <v>3945</v>
      </c>
      <c r="D72" s="161">
        <f>基金残高に係る経年分析!H55</f>
        <v>3663</v>
      </c>
    </row>
    <row r="73" spans="1:16" x14ac:dyDescent="0.2">
      <c r="A73" s="160" t="s">
        <v>74</v>
      </c>
      <c r="B73" s="161">
        <f>基金残高に係る経年分析!F56</f>
        <v>979</v>
      </c>
      <c r="C73" s="161">
        <f>基金残高に係る経年分析!G56</f>
        <v>1308</v>
      </c>
      <c r="D73" s="161">
        <f>基金残高に係る経年分析!H56</f>
        <v>1365</v>
      </c>
    </row>
    <row r="74" spans="1:16" x14ac:dyDescent="0.2">
      <c r="A74" s="160" t="s">
        <v>75</v>
      </c>
      <c r="B74" s="161">
        <f>基金残高に係る経年分析!F57</f>
        <v>2704</v>
      </c>
      <c r="C74" s="161">
        <f>基金残高に係る経年分析!G57</f>
        <v>3526</v>
      </c>
      <c r="D74" s="161">
        <f>基金残高に係る経年分析!H57</f>
        <v>3312</v>
      </c>
    </row>
  </sheetData>
  <sheetProtection algorithmName="SHA-512" hashValue="X6Dk/dM+3vn4u9/4ptCqxW2IN4gc6OOy4Tc87HlHCtrNi2mOrHNlWRh8iKSluVntp9iMg7OuiaHYvBiZkLIo7Q==" saltValue="z349N2SyuZZl0hOEZIzk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17359459</v>
      </c>
      <c r="S5" s="600"/>
      <c r="T5" s="600"/>
      <c r="U5" s="600"/>
      <c r="V5" s="600"/>
      <c r="W5" s="600"/>
      <c r="X5" s="600"/>
      <c r="Y5" s="601"/>
      <c r="Z5" s="602">
        <v>36.1</v>
      </c>
      <c r="AA5" s="602"/>
      <c r="AB5" s="602"/>
      <c r="AC5" s="602"/>
      <c r="AD5" s="603">
        <v>16005054</v>
      </c>
      <c r="AE5" s="603"/>
      <c r="AF5" s="603"/>
      <c r="AG5" s="603"/>
      <c r="AH5" s="603"/>
      <c r="AI5" s="603"/>
      <c r="AJ5" s="603"/>
      <c r="AK5" s="603"/>
      <c r="AL5" s="604">
        <v>59.3</v>
      </c>
      <c r="AM5" s="605"/>
      <c r="AN5" s="605"/>
      <c r="AO5" s="606"/>
      <c r="AP5" s="596" t="s">
        <v>216</v>
      </c>
      <c r="AQ5" s="597"/>
      <c r="AR5" s="597"/>
      <c r="AS5" s="597"/>
      <c r="AT5" s="597"/>
      <c r="AU5" s="597"/>
      <c r="AV5" s="597"/>
      <c r="AW5" s="597"/>
      <c r="AX5" s="597"/>
      <c r="AY5" s="597"/>
      <c r="AZ5" s="597"/>
      <c r="BA5" s="597"/>
      <c r="BB5" s="597"/>
      <c r="BC5" s="597"/>
      <c r="BD5" s="597"/>
      <c r="BE5" s="597"/>
      <c r="BF5" s="598"/>
      <c r="BG5" s="610">
        <v>16005054</v>
      </c>
      <c r="BH5" s="611"/>
      <c r="BI5" s="611"/>
      <c r="BJ5" s="611"/>
      <c r="BK5" s="611"/>
      <c r="BL5" s="611"/>
      <c r="BM5" s="611"/>
      <c r="BN5" s="612"/>
      <c r="BO5" s="613">
        <v>92.2</v>
      </c>
      <c r="BP5" s="613"/>
      <c r="BQ5" s="613"/>
      <c r="BR5" s="613"/>
      <c r="BS5" s="614">
        <v>55758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285069</v>
      </c>
      <c r="S6" s="611"/>
      <c r="T6" s="611"/>
      <c r="U6" s="611"/>
      <c r="V6" s="611"/>
      <c r="W6" s="611"/>
      <c r="X6" s="611"/>
      <c r="Y6" s="612"/>
      <c r="Z6" s="613">
        <v>0.6</v>
      </c>
      <c r="AA6" s="613"/>
      <c r="AB6" s="613"/>
      <c r="AC6" s="613"/>
      <c r="AD6" s="614">
        <v>285069</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16005054</v>
      </c>
      <c r="BH6" s="611"/>
      <c r="BI6" s="611"/>
      <c r="BJ6" s="611"/>
      <c r="BK6" s="611"/>
      <c r="BL6" s="611"/>
      <c r="BM6" s="611"/>
      <c r="BN6" s="612"/>
      <c r="BO6" s="613">
        <v>92.2</v>
      </c>
      <c r="BP6" s="613"/>
      <c r="BQ6" s="613"/>
      <c r="BR6" s="613"/>
      <c r="BS6" s="614">
        <v>55758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310103</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310103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12022</v>
      </c>
      <c r="S7" s="611"/>
      <c r="T7" s="611"/>
      <c r="U7" s="611"/>
      <c r="V7" s="611"/>
      <c r="W7" s="611"/>
      <c r="X7" s="611"/>
      <c r="Y7" s="612"/>
      <c r="Z7" s="613">
        <v>0</v>
      </c>
      <c r="AA7" s="613"/>
      <c r="AB7" s="613"/>
      <c r="AC7" s="613"/>
      <c r="AD7" s="614">
        <v>12022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8884789</v>
      </c>
      <c r="BH7" s="611"/>
      <c r="BI7" s="611"/>
      <c r="BJ7" s="611"/>
      <c r="BK7" s="611"/>
      <c r="BL7" s="611"/>
      <c r="BM7" s="611"/>
      <c r="BN7" s="612"/>
      <c r="BO7" s="613">
        <v>51.2</v>
      </c>
      <c r="BP7" s="613"/>
      <c r="BQ7" s="613"/>
      <c r="BR7" s="613"/>
      <c r="BS7" s="614">
        <v>55758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5384183</v>
      </c>
      <c r="CS7" s="611"/>
      <c r="CT7" s="611"/>
      <c r="CU7" s="611"/>
      <c r="CV7" s="611"/>
      <c r="CW7" s="611"/>
      <c r="CX7" s="611"/>
      <c r="CY7" s="612"/>
      <c r="CZ7" s="613">
        <v>11.4</v>
      </c>
      <c r="DA7" s="613"/>
      <c r="DB7" s="613"/>
      <c r="DC7" s="613"/>
      <c r="DD7" s="619">
        <v>452994</v>
      </c>
      <c r="DE7" s="611"/>
      <c r="DF7" s="611"/>
      <c r="DG7" s="611"/>
      <c r="DH7" s="611"/>
      <c r="DI7" s="611"/>
      <c r="DJ7" s="611"/>
      <c r="DK7" s="611"/>
      <c r="DL7" s="611"/>
      <c r="DM7" s="611"/>
      <c r="DN7" s="611"/>
      <c r="DO7" s="611"/>
      <c r="DP7" s="612"/>
      <c r="DQ7" s="619">
        <v>4282756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202820</v>
      </c>
      <c r="S8" s="611"/>
      <c r="T8" s="611"/>
      <c r="U8" s="611"/>
      <c r="V8" s="611"/>
      <c r="W8" s="611"/>
      <c r="X8" s="611"/>
      <c r="Y8" s="612"/>
      <c r="Z8" s="613">
        <v>0.4</v>
      </c>
      <c r="AA8" s="613"/>
      <c r="AB8" s="613"/>
      <c r="AC8" s="613"/>
      <c r="AD8" s="614">
        <v>202820</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209236</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22654126</v>
      </c>
      <c r="CS8" s="611"/>
      <c r="CT8" s="611"/>
      <c r="CU8" s="611"/>
      <c r="CV8" s="611"/>
      <c r="CW8" s="611"/>
      <c r="CX8" s="611"/>
      <c r="CY8" s="612"/>
      <c r="CZ8" s="613">
        <v>48</v>
      </c>
      <c r="DA8" s="613"/>
      <c r="DB8" s="613"/>
      <c r="DC8" s="613"/>
      <c r="DD8" s="619">
        <v>330940</v>
      </c>
      <c r="DE8" s="611"/>
      <c r="DF8" s="611"/>
      <c r="DG8" s="611"/>
      <c r="DH8" s="611"/>
      <c r="DI8" s="611"/>
      <c r="DJ8" s="611"/>
      <c r="DK8" s="611"/>
      <c r="DL8" s="611"/>
      <c r="DM8" s="611"/>
      <c r="DN8" s="611"/>
      <c r="DO8" s="611"/>
      <c r="DP8" s="612"/>
      <c r="DQ8" s="619">
        <v>11633702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304381</v>
      </c>
      <c r="S9" s="611"/>
      <c r="T9" s="611"/>
      <c r="U9" s="611"/>
      <c r="V9" s="611"/>
      <c r="W9" s="611"/>
      <c r="X9" s="611"/>
      <c r="Y9" s="612"/>
      <c r="Z9" s="613">
        <v>0.6</v>
      </c>
      <c r="AA9" s="613"/>
      <c r="AB9" s="613"/>
      <c r="AC9" s="613"/>
      <c r="AD9" s="614">
        <v>304381</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8231037</v>
      </c>
      <c r="BH9" s="611"/>
      <c r="BI9" s="611"/>
      <c r="BJ9" s="611"/>
      <c r="BK9" s="611"/>
      <c r="BL9" s="611"/>
      <c r="BM9" s="611"/>
      <c r="BN9" s="612"/>
      <c r="BO9" s="613">
        <v>47.4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4043089</v>
      </c>
      <c r="CS9" s="611"/>
      <c r="CT9" s="611"/>
      <c r="CU9" s="611"/>
      <c r="CV9" s="611"/>
      <c r="CW9" s="611"/>
      <c r="CX9" s="611"/>
      <c r="CY9" s="612"/>
      <c r="CZ9" s="613">
        <v>8.6</v>
      </c>
      <c r="DA9" s="613"/>
      <c r="DB9" s="613"/>
      <c r="DC9" s="613"/>
      <c r="DD9" s="619">
        <v>111726</v>
      </c>
      <c r="DE9" s="611"/>
      <c r="DF9" s="611"/>
      <c r="DG9" s="611"/>
      <c r="DH9" s="611"/>
      <c r="DI9" s="611"/>
      <c r="DJ9" s="611"/>
      <c r="DK9" s="611"/>
      <c r="DL9" s="611"/>
      <c r="DM9" s="611"/>
      <c r="DN9" s="611"/>
      <c r="DO9" s="611"/>
      <c r="DP9" s="612"/>
      <c r="DQ9" s="619">
        <v>3229739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218843</v>
      </c>
      <c r="BH10" s="611"/>
      <c r="BI10" s="611"/>
      <c r="BJ10" s="611"/>
      <c r="BK10" s="611"/>
      <c r="BL10" s="611"/>
      <c r="BM10" s="611"/>
      <c r="BN10" s="612"/>
      <c r="BO10" s="613">
        <v>1.3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22909</v>
      </c>
      <c r="CS10" s="611"/>
      <c r="CT10" s="611"/>
      <c r="CU10" s="611"/>
      <c r="CV10" s="611"/>
      <c r="CW10" s="611"/>
      <c r="CX10" s="611"/>
      <c r="CY10" s="612"/>
      <c r="CZ10" s="613">
        <v>0</v>
      </c>
      <c r="DA10" s="613"/>
      <c r="DB10" s="613"/>
      <c r="DC10" s="613"/>
      <c r="DD10" s="619">
        <v>277</v>
      </c>
      <c r="DE10" s="611"/>
      <c r="DF10" s="611"/>
      <c r="DG10" s="611"/>
      <c r="DH10" s="611"/>
      <c r="DI10" s="611"/>
      <c r="DJ10" s="611"/>
      <c r="DK10" s="611"/>
      <c r="DL10" s="611"/>
      <c r="DM10" s="611"/>
      <c r="DN10" s="611"/>
      <c r="DO10" s="611"/>
      <c r="DP10" s="612"/>
      <c r="DQ10" s="619">
        <v>22909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2970508</v>
      </c>
      <c r="S11" s="611"/>
      <c r="T11" s="611"/>
      <c r="U11" s="611"/>
      <c r="V11" s="611"/>
      <c r="W11" s="611"/>
      <c r="X11" s="611"/>
      <c r="Y11" s="612"/>
      <c r="Z11" s="615">
        <v>6.2</v>
      </c>
      <c r="AA11" s="616"/>
      <c r="AB11" s="616"/>
      <c r="AC11" s="622"/>
      <c r="AD11" s="619">
        <v>2970508</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225673</v>
      </c>
      <c r="BH11" s="611"/>
      <c r="BI11" s="611"/>
      <c r="BJ11" s="611"/>
      <c r="BK11" s="611"/>
      <c r="BL11" s="611"/>
      <c r="BM11" s="611"/>
      <c r="BN11" s="612"/>
      <c r="BO11" s="613">
        <v>1.3</v>
      </c>
      <c r="BP11" s="613"/>
      <c r="BQ11" s="613"/>
      <c r="BR11" s="613"/>
      <c r="BS11" s="614">
        <v>55758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328714</v>
      </c>
      <c r="CS11" s="611"/>
      <c r="CT11" s="611"/>
      <c r="CU11" s="611"/>
      <c r="CV11" s="611"/>
      <c r="CW11" s="611"/>
      <c r="CX11" s="611"/>
      <c r="CY11" s="612"/>
      <c r="CZ11" s="613">
        <v>0.7</v>
      </c>
      <c r="DA11" s="613"/>
      <c r="DB11" s="613"/>
      <c r="DC11" s="613"/>
      <c r="DD11" s="619">
        <v>17214</v>
      </c>
      <c r="DE11" s="611"/>
      <c r="DF11" s="611"/>
      <c r="DG11" s="611"/>
      <c r="DH11" s="611"/>
      <c r="DI11" s="611"/>
      <c r="DJ11" s="611"/>
      <c r="DK11" s="611"/>
      <c r="DL11" s="611"/>
      <c r="DM11" s="611"/>
      <c r="DN11" s="611"/>
      <c r="DO11" s="611"/>
      <c r="DP11" s="612"/>
      <c r="DQ11" s="619">
        <v>290177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23292</v>
      </c>
      <c r="S12" s="611"/>
      <c r="T12" s="611"/>
      <c r="U12" s="611"/>
      <c r="V12" s="611"/>
      <c r="W12" s="611"/>
      <c r="X12" s="611"/>
      <c r="Y12" s="612"/>
      <c r="Z12" s="613">
        <v>0</v>
      </c>
      <c r="AA12" s="613"/>
      <c r="AB12" s="613"/>
      <c r="AC12" s="613"/>
      <c r="AD12" s="614">
        <v>23292</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6220919</v>
      </c>
      <c r="BH12" s="611"/>
      <c r="BI12" s="611"/>
      <c r="BJ12" s="611"/>
      <c r="BK12" s="611"/>
      <c r="BL12" s="611"/>
      <c r="BM12" s="611"/>
      <c r="BN12" s="612"/>
      <c r="BO12" s="613">
        <v>35.799999999999997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383473</v>
      </c>
      <c r="CS12" s="611"/>
      <c r="CT12" s="611"/>
      <c r="CU12" s="611"/>
      <c r="CV12" s="611"/>
      <c r="CW12" s="611"/>
      <c r="CX12" s="611"/>
      <c r="CY12" s="612"/>
      <c r="CZ12" s="613">
        <v>0.8</v>
      </c>
      <c r="DA12" s="613"/>
      <c r="DB12" s="613"/>
      <c r="DC12" s="613"/>
      <c r="DD12" s="619">
        <v>511</v>
      </c>
      <c r="DE12" s="611"/>
      <c r="DF12" s="611"/>
      <c r="DG12" s="611"/>
      <c r="DH12" s="611"/>
      <c r="DI12" s="611"/>
      <c r="DJ12" s="611"/>
      <c r="DK12" s="611"/>
      <c r="DL12" s="611"/>
      <c r="DM12" s="611"/>
      <c r="DN12" s="611"/>
      <c r="DO12" s="611"/>
      <c r="DP12" s="612"/>
      <c r="DQ12" s="619">
        <v>234890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6216914</v>
      </c>
      <c r="BH13" s="611"/>
      <c r="BI13" s="611"/>
      <c r="BJ13" s="611"/>
      <c r="BK13" s="611"/>
      <c r="BL13" s="611"/>
      <c r="BM13" s="611"/>
      <c r="BN13" s="612"/>
      <c r="BO13" s="613">
        <v>35.799999999999997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3157244</v>
      </c>
      <c r="CS13" s="611"/>
      <c r="CT13" s="611"/>
      <c r="CU13" s="611"/>
      <c r="CV13" s="611"/>
      <c r="CW13" s="611"/>
      <c r="CX13" s="611"/>
      <c r="CY13" s="612"/>
      <c r="CZ13" s="613">
        <v>6.7</v>
      </c>
      <c r="DA13" s="613"/>
      <c r="DB13" s="613"/>
      <c r="DC13" s="613"/>
      <c r="DD13" s="619">
        <v>1168974</v>
      </c>
      <c r="DE13" s="611"/>
      <c r="DF13" s="611"/>
      <c r="DG13" s="611"/>
      <c r="DH13" s="611"/>
      <c r="DI13" s="611"/>
      <c r="DJ13" s="611"/>
      <c r="DK13" s="611"/>
      <c r="DL13" s="611"/>
      <c r="DM13" s="611"/>
      <c r="DN13" s="611"/>
      <c r="DO13" s="611"/>
      <c r="DP13" s="612"/>
      <c r="DQ13" s="619">
        <v>2358507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214216</v>
      </c>
      <c r="BH14" s="611"/>
      <c r="BI14" s="611"/>
      <c r="BJ14" s="611"/>
      <c r="BK14" s="611"/>
      <c r="BL14" s="611"/>
      <c r="BM14" s="611"/>
      <c r="BN14" s="612"/>
      <c r="BO14" s="613">
        <v>1.2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2114888</v>
      </c>
      <c r="CS14" s="611"/>
      <c r="CT14" s="611"/>
      <c r="CU14" s="611"/>
      <c r="CV14" s="611"/>
      <c r="CW14" s="611"/>
      <c r="CX14" s="611"/>
      <c r="CY14" s="612"/>
      <c r="CZ14" s="613">
        <v>4.5</v>
      </c>
      <c r="DA14" s="613"/>
      <c r="DB14" s="613"/>
      <c r="DC14" s="613"/>
      <c r="DD14" s="619">
        <v>452281</v>
      </c>
      <c r="DE14" s="611"/>
      <c r="DF14" s="611"/>
      <c r="DG14" s="611"/>
      <c r="DH14" s="611"/>
      <c r="DI14" s="611"/>
      <c r="DJ14" s="611"/>
      <c r="DK14" s="611"/>
      <c r="DL14" s="611"/>
      <c r="DM14" s="611"/>
      <c r="DN14" s="611"/>
      <c r="DO14" s="611"/>
      <c r="DP14" s="612"/>
      <c r="DQ14" s="619">
        <v>1680533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55568</v>
      </c>
      <c r="S15" s="611"/>
      <c r="T15" s="611"/>
      <c r="U15" s="611"/>
      <c r="V15" s="611"/>
      <c r="W15" s="611"/>
      <c r="X15" s="611"/>
      <c r="Y15" s="612"/>
      <c r="Z15" s="613">
        <v>0.1</v>
      </c>
      <c r="AA15" s="613"/>
      <c r="AB15" s="613"/>
      <c r="AC15" s="613"/>
      <c r="AD15" s="614">
        <v>55568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685130</v>
      </c>
      <c r="BH15" s="611"/>
      <c r="BI15" s="611"/>
      <c r="BJ15" s="611"/>
      <c r="BK15" s="611"/>
      <c r="BL15" s="611"/>
      <c r="BM15" s="611"/>
      <c r="BN15" s="612"/>
      <c r="BO15" s="613">
        <v>3.9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5822658</v>
      </c>
      <c r="CS15" s="611"/>
      <c r="CT15" s="611"/>
      <c r="CU15" s="611"/>
      <c r="CV15" s="611"/>
      <c r="CW15" s="611"/>
      <c r="CX15" s="611"/>
      <c r="CY15" s="612"/>
      <c r="CZ15" s="613">
        <v>12.3</v>
      </c>
      <c r="DA15" s="613"/>
      <c r="DB15" s="613"/>
      <c r="DC15" s="613"/>
      <c r="DD15" s="619">
        <v>1105541</v>
      </c>
      <c r="DE15" s="611"/>
      <c r="DF15" s="611"/>
      <c r="DG15" s="611"/>
      <c r="DH15" s="611"/>
      <c r="DI15" s="611"/>
      <c r="DJ15" s="611"/>
      <c r="DK15" s="611"/>
      <c r="DL15" s="611"/>
      <c r="DM15" s="611"/>
      <c r="DN15" s="611"/>
      <c r="DO15" s="611"/>
      <c r="DP15" s="612"/>
      <c r="DQ15" s="619">
        <v>4331431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174385</v>
      </c>
      <c r="S16" s="611"/>
      <c r="T16" s="611"/>
      <c r="U16" s="611"/>
      <c r="V16" s="611"/>
      <c r="W16" s="611"/>
      <c r="X16" s="611"/>
      <c r="Y16" s="612"/>
      <c r="Z16" s="613">
        <v>0.4</v>
      </c>
      <c r="AA16" s="613"/>
      <c r="AB16" s="613"/>
      <c r="AC16" s="613"/>
      <c r="AD16" s="614">
        <v>174385</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726324</v>
      </c>
      <c r="S17" s="611"/>
      <c r="T17" s="611"/>
      <c r="U17" s="611"/>
      <c r="V17" s="611"/>
      <c r="W17" s="611"/>
      <c r="X17" s="611"/>
      <c r="Y17" s="612"/>
      <c r="Z17" s="613">
        <v>1.5</v>
      </c>
      <c r="AA17" s="613"/>
      <c r="AB17" s="613"/>
      <c r="AC17" s="613"/>
      <c r="AD17" s="614">
        <v>726324</v>
      </c>
      <c r="AE17" s="614"/>
      <c r="AF17" s="614"/>
      <c r="AG17" s="614"/>
      <c r="AH17" s="614"/>
      <c r="AI17" s="614"/>
      <c r="AJ17" s="614"/>
      <c r="AK17" s="614"/>
      <c r="AL17" s="615">
        <v>2.7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3001442</v>
      </c>
      <c r="CS17" s="611"/>
      <c r="CT17" s="611"/>
      <c r="CU17" s="611"/>
      <c r="CV17" s="611"/>
      <c r="CW17" s="611"/>
      <c r="CX17" s="611"/>
      <c r="CY17" s="612"/>
      <c r="CZ17" s="613">
        <v>6.4</v>
      </c>
      <c r="DA17" s="613"/>
      <c r="DB17" s="613"/>
      <c r="DC17" s="613"/>
      <c r="DD17" s="619" t="s">
        <v>122</v>
      </c>
      <c r="DE17" s="611"/>
      <c r="DF17" s="611"/>
      <c r="DG17" s="611"/>
      <c r="DH17" s="611"/>
      <c r="DI17" s="611"/>
      <c r="DJ17" s="611"/>
      <c r="DK17" s="611"/>
      <c r="DL17" s="611"/>
      <c r="DM17" s="611"/>
      <c r="DN17" s="611"/>
      <c r="DO17" s="611"/>
      <c r="DP17" s="612"/>
      <c r="DQ17" s="619">
        <v>2971904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112583</v>
      </c>
      <c r="S18" s="611"/>
      <c r="T18" s="611"/>
      <c r="U18" s="611"/>
      <c r="V18" s="611"/>
      <c r="W18" s="611"/>
      <c r="X18" s="611"/>
      <c r="Y18" s="612"/>
      <c r="Z18" s="613">
        <v>0.2</v>
      </c>
      <c r="AA18" s="613"/>
      <c r="AB18" s="613"/>
      <c r="AC18" s="613"/>
      <c r="AD18" s="614">
        <v>112583</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611786</v>
      </c>
      <c r="S19" s="611"/>
      <c r="T19" s="611"/>
      <c r="U19" s="611"/>
      <c r="V19" s="611"/>
      <c r="W19" s="611"/>
      <c r="X19" s="611"/>
      <c r="Y19" s="612"/>
      <c r="Z19" s="613">
        <v>1.3</v>
      </c>
      <c r="AA19" s="613"/>
      <c r="AB19" s="613"/>
      <c r="AC19" s="613"/>
      <c r="AD19" s="614">
        <v>611786</v>
      </c>
      <c r="AE19" s="614"/>
      <c r="AF19" s="614"/>
      <c r="AG19" s="614"/>
      <c r="AH19" s="614"/>
      <c r="AI19" s="614"/>
      <c r="AJ19" s="614"/>
      <c r="AK19" s="614"/>
      <c r="AL19" s="615">
        <v>2.2999999999999998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1354405</v>
      </c>
      <c r="BH19" s="611"/>
      <c r="BI19" s="611"/>
      <c r="BJ19" s="611"/>
      <c r="BK19" s="611"/>
      <c r="BL19" s="611"/>
      <c r="BM19" s="611"/>
      <c r="BN19" s="612"/>
      <c r="BO19" s="613">
        <v>7.8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1955</v>
      </c>
      <c r="S20" s="611"/>
      <c r="T20" s="611"/>
      <c r="U20" s="611"/>
      <c r="V20" s="611"/>
      <c r="W20" s="611"/>
      <c r="X20" s="611"/>
      <c r="Y20" s="612"/>
      <c r="Z20" s="613">
        <v>0</v>
      </c>
      <c r="AA20" s="613"/>
      <c r="AB20" s="613"/>
      <c r="AC20" s="613"/>
      <c r="AD20" s="614">
        <v>1955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1354405</v>
      </c>
      <c r="BH20" s="611"/>
      <c r="BI20" s="611"/>
      <c r="BJ20" s="611"/>
      <c r="BK20" s="611"/>
      <c r="BL20" s="611"/>
      <c r="BM20" s="611"/>
      <c r="BN20" s="612"/>
      <c r="BO20" s="613">
        <v>7.8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47222829</v>
      </c>
      <c r="CS20" s="611"/>
      <c r="CT20" s="611"/>
      <c r="CU20" s="611"/>
      <c r="CV20" s="611"/>
      <c r="CW20" s="611"/>
      <c r="CX20" s="611"/>
      <c r="CY20" s="612"/>
      <c r="CZ20" s="613">
        <v>100</v>
      </c>
      <c r="DA20" s="613"/>
      <c r="DB20" s="613"/>
      <c r="DC20" s="613"/>
      <c r="DD20" s="619">
        <v>3640458</v>
      </c>
      <c r="DE20" s="611"/>
      <c r="DF20" s="611"/>
      <c r="DG20" s="611"/>
      <c r="DH20" s="611"/>
      <c r="DI20" s="611"/>
      <c r="DJ20" s="611"/>
      <c r="DK20" s="611"/>
      <c r="DL20" s="611"/>
      <c r="DM20" s="611"/>
      <c r="DN20" s="611"/>
      <c r="DO20" s="611"/>
      <c r="DP20" s="612"/>
      <c r="DQ20" s="619">
        <v>31346651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6290222</v>
      </c>
      <c r="S21" s="611"/>
      <c r="T21" s="611"/>
      <c r="U21" s="611"/>
      <c r="V21" s="611"/>
      <c r="W21" s="611"/>
      <c r="X21" s="611"/>
      <c r="Y21" s="612"/>
      <c r="Z21" s="613">
        <v>13.1</v>
      </c>
      <c r="AA21" s="613"/>
      <c r="AB21" s="613"/>
      <c r="AC21" s="613"/>
      <c r="AD21" s="614">
        <v>6100644</v>
      </c>
      <c r="AE21" s="614"/>
      <c r="AF21" s="614"/>
      <c r="AG21" s="614"/>
      <c r="AH21" s="614"/>
      <c r="AI21" s="614"/>
      <c r="AJ21" s="614"/>
      <c r="AK21" s="614"/>
      <c r="AL21" s="615">
        <v>22.6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6100644</v>
      </c>
      <c r="S22" s="611"/>
      <c r="T22" s="611"/>
      <c r="U22" s="611"/>
      <c r="V22" s="611"/>
      <c r="W22" s="611"/>
      <c r="X22" s="611"/>
      <c r="Y22" s="612"/>
      <c r="Z22" s="613">
        <v>12.7</v>
      </c>
      <c r="AA22" s="613"/>
      <c r="AB22" s="613"/>
      <c r="AC22" s="613"/>
      <c r="AD22" s="614">
        <v>6100644</v>
      </c>
      <c r="AE22" s="614"/>
      <c r="AF22" s="614"/>
      <c r="AG22" s="614"/>
      <c r="AH22" s="614"/>
      <c r="AI22" s="614"/>
      <c r="AJ22" s="614"/>
      <c r="AK22" s="614"/>
      <c r="AL22" s="615">
        <v>22.6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188850</v>
      </c>
      <c r="S23" s="611"/>
      <c r="T23" s="611"/>
      <c r="U23" s="611"/>
      <c r="V23" s="611"/>
      <c r="W23" s="611"/>
      <c r="X23" s="611"/>
      <c r="Y23" s="612"/>
      <c r="Z23" s="613">
        <v>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1354405</v>
      </c>
      <c r="BH23" s="611"/>
      <c r="BI23" s="611"/>
      <c r="BJ23" s="611"/>
      <c r="BK23" s="611"/>
      <c r="BL23" s="611"/>
      <c r="BM23" s="611"/>
      <c r="BN23" s="612"/>
      <c r="BO23" s="613">
        <v>7.8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728</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26649049</v>
      </c>
      <c r="CS24" s="600"/>
      <c r="CT24" s="600"/>
      <c r="CU24" s="600"/>
      <c r="CV24" s="600"/>
      <c r="CW24" s="600"/>
      <c r="CX24" s="600"/>
      <c r="CY24" s="601"/>
      <c r="CZ24" s="604">
        <v>56.4</v>
      </c>
      <c r="DA24" s="605"/>
      <c r="DB24" s="605"/>
      <c r="DC24" s="621"/>
      <c r="DD24" s="645">
        <v>16224732</v>
      </c>
      <c r="DE24" s="600"/>
      <c r="DF24" s="600"/>
      <c r="DG24" s="600"/>
      <c r="DH24" s="600"/>
      <c r="DI24" s="600"/>
      <c r="DJ24" s="600"/>
      <c r="DK24" s="601"/>
      <c r="DL24" s="645">
        <v>14522670</v>
      </c>
      <c r="DM24" s="600"/>
      <c r="DN24" s="600"/>
      <c r="DO24" s="600"/>
      <c r="DP24" s="600"/>
      <c r="DQ24" s="600"/>
      <c r="DR24" s="600"/>
      <c r="DS24" s="600"/>
      <c r="DT24" s="600"/>
      <c r="DU24" s="600"/>
      <c r="DV24" s="601"/>
      <c r="DW24" s="604">
        <v>53.6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28404050</v>
      </c>
      <c r="S25" s="611"/>
      <c r="T25" s="611"/>
      <c r="U25" s="611"/>
      <c r="V25" s="611"/>
      <c r="W25" s="611"/>
      <c r="X25" s="611"/>
      <c r="Y25" s="612"/>
      <c r="Z25" s="613">
        <v>59.1</v>
      </c>
      <c r="AA25" s="613"/>
      <c r="AB25" s="613"/>
      <c r="AC25" s="613"/>
      <c r="AD25" s="614">
        <v>26860067</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8777400</v>
      </c>
      <c r="CS25" s="642"/>
      <c r="CT25" s="642"/>
      <c r="CU25" s="642"/>
      <c r="CV25" s="642"/>
      <c r="CW25" s="642"/>
      <c r="CX25" s="642"/>
      <c r="CY25" s="643"/>
      <c r="CZ25" s="615">
        <v>18.600000000000001</v>
      </c>
      <c r="DA25" s="640"/>
      <c r="DB25" s="640"/>
      <c r="DC25" s="644"/>
      <c r="DD25" s="619">
        <v>8154176</v>
      </c>
      <c r="DE25" s="642"/>
      <c r="DF25" s="642"/>
      <c r="DG25" s="642"/>
      <c r="DH25" s="642"/>
      <c r="DI25" s="642"/>
      <c r="DJ25" s="642"/>
      <c r="DK25" s="643"/>
      <c r="DL25" s="619">
        <v>7883597</v>
      </c>
      <c r="DM25" s="642"/>
      <c r="DN25" s="642"/>
      <c r="DO25" s="642"/>
      <c r="DP25" s="642"/>
      <c r="DQ25" s="642"/>
      <c r="DR25" s="642"/>
      <c r="DS25" s="642"/>
      <c r="DT25" s="642"/>
      <c r="DU25" s="642"/>
      <c r="DV25" s="643"/>
      <c r="DW25" s="615">
        <v>29.1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10279</v>
      </c>
      <c r="S26" s="611"/>
      <c r="T26" s="611"/>
      <c r="U26" s="611"/>
      <c r="V26" s="611"/>
      <c r="W26" s="611"/>
      <c r="X26" s="611"/>
      <c r="Y26" s="612"/>
      <c r="Z26" s="613">
        <v>0</v>
      </c>
      <c r="AA26" s="613"/>
      <c r="AB26" s="613"/>
      <c r="AC26" s="613"/>
      <c r="AD26" s="614">
        <v>10279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5528422</v>
      </c>
      <c r="CS26" s="611"/>
      <c r="CT26" s="611"/>
      <c r="CU26" s="611"/>
      <c r="CV26" s="611"/>
      <c r="CW26" s="611"/>
      <c r="CX26" s="611"/>
      <c r="CY26" s="612"/>
      <c r="CZ26" s="615">
        <v>11.7</v>
      </c>
      <c r="DA26" s="640"/>
      <c r="DB26" s="640"/>
      <c r="DC26" s="644"/>
      <c r="DD26" s="619">
        <v>5174252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481806</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17359459</v>
      </c>
      <c r="BH27" s="611"/>
      <c r="BI27" s="611"/>
      <c r="BJ27" s="611"/>
      <c r="BK27" s="611"/>
      <c r="BL27" s="611"/>
      <c r="BM27" s="611"/>
      <c r="BN27" s="612"/>
      <c r="BO27" s="613">
        <v>100</v>
      </c>
      <c r="BP27" s="613"/>
      <c r="BQ27" s="613"/>
      <c r="BR27" s="613"/>
      <c r="BS27" s="614">
        <v>55758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14870207</v>
      </c>
      <c r="CS27" s="642"/>
      <c r="CT27" s="642"/>
      <c r="CU27" s="642"/>
      <c r="CV27" s="642"/>
      <c r="CW27" s="642"/>
      <c r="CX27" s="642"/>
      <c r="CY27" s="643"/>
      <c r="CZ27" s="615">
        <v>31.5</v>
      </c>
      <c r="DA27" s="640"/>
      <c r="DB27" s="640"/>
      <c r="DC27" s="644"/>
      <c r="DD27" s="619">
        <v>5098652</v>
      </c>
      <c r="DE27" s="642"/>
      <c r="DF27" s="642"/>
      <c r="DG27" s="642"/>
      <c r="DH27" s="642"/>
      <c r="DI27" s="642"/>
      <c r="DJ27" s="642"/>
      <c r="DK27" s="643"/>
      <c r="DL27" s="619">
        <v>3667169</v>
      </c>
      <c r="DM27" s="642"/>
      <c r="DN27" s="642"/>
      <c r="DO27" s="642"/>
      <c r="DP27" s="642"/>
      <c r="DQ27" s="642"/>
      <c r="DR27" s="642"/>
      <c r="DS27" s="642"/>
      <c r="DT27" s="642"/>
      <c r="DU27" s="642"/>
      <c r="DV27" s="643"/>
      <c r="DW27" s="615">
        <v>13.5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371448</v>
      </c>
      <c r="S28" s="611"/>
      <c r="T28" s="611"/>
      <c r="U28" s="611"/>
      <c r="V28" s="611"/>
      <c r="W28" s="611"/>
      <c r="X28" s="611"/>
      <c r="Y28" s="612"/>
      <c r="Z28" s="613">
        <v>0.8</v>
      </c>
      <c r="AA28" s="613"/>
      <c r="AB28" s="613"/>
      <c r="AC28" s="613"/>
      <c r="AD28" s="614">
        <v>77478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3001442</v>
      </c>
      <c r="CS28" s="611"/>
      <c r="CT28" s="611"/>
      <c r="CU28" s="611"/>
      <c r="CV28" s="611"/>
      <c r="CW28" s="611"/>
      <c r="CX28" s="611"/>
      <c r="CY28" s="612"/>
      <c r="CZ28" s="615">
        <v>6.4</v>
      </c>
      <c r="DA28" s="640"/>
      <c r="DB28" s="640"/>
      <c r="DC28" s="644"/>
      <c r="DD28" s="619">
        <v>2971904</v>
      </c>
      <c r="DE28" s="611"/>
      <c r="DF28" s="611"/>
      <c r="DG28" s="611"/>
      <c r="DH28" s="611"/>
      <c r="DI28" s="611"/>
      <c r="DJ28" s="611"/>
      <c r="DK28" s="612"/>
      <c r="DL28" s="619">
        <v>2971904</v>
      </c>
      <c r="DM28" s="611"/>
      <c r="DN28" s="611"/>
      <c r="DO28" s="611"/>
      <c r="DP28" s="611"/>
      <c r="DQ28" s="611"/>
      <c r="DR28" s="611"/>
      <c r="DS28" s="611"/>
      <c r="DT28" s="611"/>
      <c r="DU28" s="611"/>
      <c r="DV28" s="612"/>
      <c r="DW28" s="615">
        <v>11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271199</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3001442</v>
      </c>
      <c r="CS29" s="642"/>
      <c r="CT29" s="642"/>
      <c r="CU29" s="642"/>
      <c r="CV29" s="642"/>
      <c r="CW29" s="642"/>
      <c r="CX29" s="642"/>
      <c r="CY29" s="643"/>
      <c r="CZ29" s="615">
        <v>6.4</v>
      </c>
      <c r="DA29" s="640"/>
      <c r="DB29" s="640"/>
      <c r="DC29" s="644"/>
      <c r="DD29" s="619">
        <v>2971904</v>
      </c>
      <c r="DE29" s="642"/>
      <c r="DF29" s="642"/>
      <c r="DG29" s="642"/>
      <c r="DH29" s="642"/>
      <c r="DI29" s="642"/>
      <c r="DJ29" s="642"/>
      <c r="DK29" s="643"/>
      <c r="DL29" s="619">
        <v>2971904</v>
      </c>
      <c r="DM29" s="642"/>
      <c r="DN29" s="642"/>
      <c r="DO29" s="642"/>
      <c r="DP29" s="642"/>
      <c r="DQ29" s="642"/>
      <c r="DR29" s="642"/>
      <c r="DS29" s="642"/>
      <c r="DT29" s="642"/>
      <c r="DU29" s="642"/>
      <c r="DV29" s="643"/>
      <c r="DW29" s="615">
        <v>11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9436217</v>
      </c>
      <c r="S30" s="611"/>
      <c r="T30" s="611"/>
      <c r="U30" s="611"/>
      <c r="V30" s="611"/>
      <c r="W30" s="611"/>
      <c r="X30" s="611"/>
      <c r="Y30" s="612"/>
      <c r="Z30" s="613">
        <v>19.600000000000001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2910355</v>
      </c>
      <c r="CS30" s="611"/>
      <c r="CT30" s="611"/>
      <c r="CU30" s="611"/>
      <c r="CV30" s="611"/>
      <c r="CW30" s="611"/>
      <c r="CX30" s="611"/>
      <c r="CY30" s="612"/>
      <c r="CZ30" s="615">
        <v>6.2</v>
      </c>
      <c r="DA30" s="640"/>
      <c r="DB30" s="640"/>
      <c r="DC30" s="644"/>
      <c r="DD30" s="619">
        <v>2880817</v>
      </c>
      <c r="DE30" s="611"/>
      <c r="DF30" s="611"/>
      <c r="DG30" s="611"/>
      <c r="DH30" s="611"/>
      <c r="DI30" s="611"/>
      <c r="DJ30" s="611"/>
      <c r="DK30" s="612"/>
      <c r="DL30" s="619">
        <v>2880817</v>
      </c>
      <c r="DM30" s="611"/>
      <c r="DN30" s="611"/>
      <c r="DO30" s="611"/>
      <c r="DP30" s="611"/>
      <c r="DQ30" s="611"/>
      <c r="DR30" s="611"/>
      <c r="DS30" s="611"/>
      <c r="DT30" s="611"/>
      <c r="DU30" s="611"/>
      <c r="DV30" s="612"/>
      <c r="DW30" s="615">
        <v>10.6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v>
      </c>
      <c r="BH31" s="654"/>
      <c r="BI31" s="654"/>
      <c r="BJ31" s="654"/>
      <c r="BK31" s="654"/>
      <c r="BL31" s="654"/>
      <c r="BM31" s="605">
        <v>97.4</v>
      </c>
      <c r="BN31" s="654"/>
      <c r="BO31" s="654"/>
      <c r="BP31" s="654"/>
      <c r="BQ31" s="655"/>
      <c r="BR31" s="666">
        <v>98.9</v>
      </c>
      <c r="BS31" s="654"/>
      <c r="BT31" s="654"/>
      <c r="BU31" s="654"/>
      <c r="BV31" s="654"/>
      <c r="BW31" s="654"/>
      <c r="BX31" s="605">
        <v>97.2</v>
      </c>
      <c r="BY31" s="654"/>
      <c r="BZ31" s="654"/>
      <c r="CA31" s="654"/>
      <c r="CB31" s="655"/>
      <c r="CD31" s="648"/>
      <c r="CE31" s="649"/>
      <c r="CF31" s="607" t="s">
        <v>300</v>
      </c>
      <c r="CG31" s="608"/>
      <c r="CH31" s="608"/>
      <c r="CI31" s="608"/>
      <c r="CJ31" s="608"/>
      <c r="CK31" s="608"/>
      <c r="CL31" s="608"/>
      <c r="CM31" s="608"/>
      <c r="CN31" s="608"/>
      <c r="CO31" s="608"/>
      <c r="CP31" s="608"/>
      <c r="CQ31" s="609"/>
      <c r="CR31" s="610">
        <v>91087</v>
      </c>
      <c r="CS31" s="642"/>
      <c r="CT31" s="642"/>
      <c r="CU31" s="642"/>
      <c r="CV31" s="642"/>
      <c r="CW31" s="642"/>
      <c r="CX31" s="642"/>
      <c r="CY31" s="643"/>
      <c r="CZ31" s="615">
        <v>0.2</v>
      </c>
      <c r="DA31" s="640"/>
      <c r="DB31" s="640"/>
      <c r="DC31" s="644"/>
      <c r="DD31" s="619">
        <v>91087</v>
      </c>
      <c r="DE31" s="642"/>
      <c r="DF31" s="642"/>
      <c r="DG31" s="642"/>
      <c r="DH31" s="642"/>
      <c r="DI31" s="642"/>
      <c r="DJ31" s="642"/>
      <c r="DK31" s="643"/>
      <c r="DL31" s="619">
        <v>91087</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3658120</v>
      </c>
      <c r="S32" s="611"/>
      <c r="T32" s="611"/>
      <c r="U32" s="611"/>
      <c r="V32" s="611"/>
      <c r="W32" s="611"/>
      <c r="X32" s="611"/>
      <c r="Y32" s="612"/>
      <c r="Z32" s="613">
        <v>7.6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98.9</v>
      </c>
      <c r="BH32" s="642"/>
      <c r="BI32" s="642"/>
      <c r="BJ32" s="642"/>
      <c r="BK32" s="642"/>
      <c r="BL32" s="642"/>
      <c r="BM32" s="616">
        <v>97.4</v>
      </c>
      <c r="BN32" s="642"/>
      <c r="BO32" s="642"/>
      <c r="BP32" s="642"/>
      <c r="BQ32" s="665"/>
      <c r="BR32" s="667">
        <v>98.9</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27895</v>
      </c>
      <c r="S33" s="611"/>
      <c r="T33" s="611"/>
      <c r="U33" s="611"/>
      <c r="V33" s="611"/>
      <c r="W33" s="611"/>
      <c r="X33" s="611"/>
      <c r="Y33" s="612"/>
      <c r="Z33" s="613">
        <v>0.1</v>
      </c>
      <c r="AA33" s="613"/>
      <c r="AB33" s="613"/>
      <c r="AC33" s="613"/>
      <c r="AD33" s="614">
        <v>5426</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97.2</v>
      </c>
      <c r="BN33" s="669"/>
      <c r="BO33" s="669"/>
      <c r="BP33" s="669"/>
      <c r="BQ33" s="671"/>
      <c r="BR33" s="668">
        <v>98.9</v>
      </c>
      <c r="BS33" s="669"/>
      <c r="BT33" s="669"/>
      <c r="BU33" s="669"/>
      <c r="BV33" s="669"/>
      <c r="BW33" s="669"/>
      <c r="BX33" s="670">
        <v>96.9</v>
      </c>
      <c r="BY33" s="669"/>
      <c r="BZ33" s="669"/>
      <c r="CA33" s="669"/>
      <c r="CB33" s="671"/>
      <c r="CD33" s="607" t="s">
        <v>307</v>
      </c>
      <c r="CE33" s="608"/>
      <c r="CF33" s="608"/>
      <c r="CG33" s="608"/>
      <c r="CH33" s="608"/>
      <c r="CI33" s="608"/>
      <c r="CJ33" s="608"/>
      <c r="CK33" s="608"/>
      <c r="CL33" s="608"/>
      <c r="CM33" s="608"/>
      <c r="CN33" s="608"/>
      <c r="CO33" s="608"/>
      <c r="CP33" s="608"/>
      <c r="CQ33" s="609"/>
      <c r="CR33" s="610">
        <v>16933322</v>
      </c>
      <c r="CS33" s="642"/>
      <c r="CT33" s="642"/>
      <c r="CU33" s="642"/>
      <c r="CV33" s="642"/>
      <c r="CW33" s="642"/>
      <c r="CX33" s="642"/>
      <c r="CY33" s="643"/>
      <c r="CZ33" s="615">
        <v>35.9</v>
      </c>
      <c r="DA33" s="640"/>
      <c r="DB33" s="640"/>
      <c r="DC33" s="644"/>
      <c r="DD33" s="619">
        <v>14108766</v>
      </c>
      <c r="DE33" s="642"/>
      <c r="DF33" s="642"/>
      <c r="DG33" s="642"/>
      <c r="DH33" s="642"/>
      <c r="DI33" s="642"/>
      <c r="DJ33" s="642"/>
      <c r="DK33" s="643"/>
      <c r="DL33" s="619">
        <v>11412320</v>
      </c>
      <c r="DM33" s="642"/>
      <c r="DN33" s="642"/>
      <c r="DO33" s="642"/>
      <c r="DP33" s="642"/>
      <c r="DQ33" s="642"/>
      <c r="DR33" s="642"/>
      <c r="DS33" s="642"/>
      <c r="DT33" s="642"/>
      <c r="DU33" s="642"/>
      <c r="DV33" s="643"/>
      <c r="DW33" s="615">
        <v>42.1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80322</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8372632</v>
      </c>
      <c r="CS34" s="611"/>
      <c r="CT34" s="611"/>
      <c r="CU34" s="611"/>
      <c r="CV34" s="611"/>
      <c r="CW34" s="611"/>
      <c r="CX34" s="611"/>
      <c r="CY34" s="612"/>
      <c r="CZ34" s="615">
        <v>17.7</v>
      </c>
      <c r="DA34" s="640"/>
      <c r="DB34" s="640"/>
      <c r="DC34" s="644"/>
      <c r="DD34" s="619">
        <v>6886558</v>
      </c>
      <c r="DE34" s="611"/>
      <c r="DF34" s="611"/>
      <c r="DG34" s="611"/>
      <c r="DH34" s="611"/>
      <c r="DI34" s="611"/>
      <c r="DJ34" s="611"/>
      <c r="DK34" s="612"/>
      <c r="DL34" s="619">
        <v>5769558</v>
      </c>
      <c r="DM34" s="611"/>
      <c r="DN34" s="611"/>
      <c r="DO34" s="611"/>
      <c r="DP34" s="611"/>
      <c r="DQ34" s="611"/>
      <c r="DR34" s="611"/>
      <c r="DS34" s="611"/>
      <c r="DT34" s="611"/>
      <c r="DU34" s="611"/>
      <c r="DV34" s="612"/>
      <c r="DW34" s="615">
        <v>21.3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1189414</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222171</v>
      </c>
      <c r="CS35" s="642"/>
      <c r="CT35" s="642"/>
      <c r="CU35" s="642"/>
      <c r="CV35" s="642"/>
      <c r="CW35" s="642"/>
      <c r="CX35" s="642"/>
      <c r="CY35" s="643"/>
      <c r="CZ35" s="615">
        <v>0.5</v>
      </c>
      <c r="DA35" s="640"/>
      <c r="DB35" s="640"/>
      <c r="DC35" s="644"/>
      <c r="DD35" s="619">
        <v>215931</v>
      </c>
      <c r="DE35" s="642"/>
      <c r="DF35" s="642"/>
      <c r="DG35" s="642"/>
      <c r="DH35" s="642"/>
      <c r="DI35" s="642"/>
      <c r="DJ35" s="642"/>
      <c r="DK35" s="643"/>
      <c r="DL35" s="619">
        <v>186567</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824163</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5548582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75073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2557425</v>
      </c>
      <c r="CS36" s="611"/>
      <c r="CT36" s="611"/>
      <c r="CU36" s="611"/>
      <c r="CV36" s="611"/>
      <c r="CW36" s="611"/>
      <c r="CX36" s="611"/>
      <c r="CY36" s="612"/>
      <c r="CZ36" s="615">
        <v>5.4</v>
      </c>
      <c r="DA36" s="640"/>
      <c r="DB36" s="640"/>
      <c r="DC36" s="644"/>
      <c r="DD36" s="619">
        <v>2259049</v>
      </c>
      <c r="DE36" s="611"/>
      <c r="DF36" s="611"/>
      <c r="DG36" s="611"/>
      <c r="DH36" s="611"/>
      <c r="DI36" s="611"/>
      <c r="DJ36" s="611"/>
      <c r="DK36" s="612"/>
      <c r="DL36" s="619">
        <v>1635332</v>
      </c>
      <c r="DM36" s="611"/>
      <c r="DN36" s="611"/>
      <c r="DO36" s="611"/>
      <c r="DP36" s="611"/>
      <c r="DQ36" s="611"/>
      <c r="DR36" s="611"/>
      <c r="DS36" s="611"/>
      <c r="DT36" s="611"/>
      <c r="DU36" s="611"/>
      <c r="DV36" s="612"/>
      <c r="DW36" s="615">
        <v>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1009122</v>
      </c>
      <c r="S37" s="611"/>
      <c r="T37" s="611"/>
      <c r="U37" s="611"/>
      <c r="V37" s="611"/>
      <c r="W37" s="611"/>
      <c r="X37" s="611"/>
      <c r="Y37" s="612"/>
      <c r="Z37" s="613">
        <v>2.1</v>
      </c>
      <c r="AA37" s="613"/>
      <c r="AB37" s="613"/>
      <c r="AC37" s="613"/>
      <c r="AD37" s="614">
        <v>23388</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624568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-227747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142718</v>
      </c>
      <c r="CS37" s="642"/>
      <c r="CT37" s="642"/>
      <c r="CU37" s="642"/>
      <c r="CV37" s="642"/>
      <c r="CW37" s="642"/>
      <c r="CX37" s="642"/>
      <c r="CY37" s="643"/>
      <c r="CZ37" s="615">
        <v>0.3</v>
      </c>
      <c r="DA37" s="640"/>
      <c r="DB37" s="640"/>
      <c r="DC37" s="644"/>
      <c r="DD37" s="619">
        <v>142718</v>
      </c>
      <c r="DE37" s="642"/>
      <c r="DF37" s="642"/>
      <c r="DG37" s="642"/>
      <c r="DH37" s="642"/>
      <c r="DI37" s="642"/>
      <c r="DJ37" s="642"/>
      <c r="DK37" s="643"/>
      <c r="DL37" s="619">
        <v>136695</v>
      </c>
      <c r="DM37" s="642"/>
      <c r="DN37" s="642"/>
      <c r="DO37" s="642"/>
      <c r="DP37" s="642"/>
      <c r="DQ37" s="642"/>
      <c r="DR37" s="642"/>
      <c r="DS37" s="642"/>
      <c r="DT37" s="642"/>
      <c r="DU37" s="642"/>
      <c r="DV37" s="643"/>
      <c r="DW37" s="615">
        <v>0.5</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2263300</v>
      </c>
      <c r="S38" s="611"/>
      <c r="T38" s="611"/>
      <c r="U38" s="611"/>
      <c r="V38" s="611"/>
      <c r="W38" s="611"/>
      <c r="X38" s="611"/>
      <c r="Y38" s="612"/>
      <c r="Z38" s="613">
        <v>4.7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12366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16883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4911648</v>
      </c>
      <c r="CS38" s="611"/>
      <c r="CT38" s="611"/>
      <c r="CU38" s="611"/>
      <c r="CV38" s="611"/>
      <c r="CW38" s="611"/>
      <c r="CX38" s="611"/>
      <c r="CY38" s="612"/>
      <c r="CZ38" s="615">
        <v>10.4</v>
      </c>
      <c r="DA38" s="640"/>
      <c r="DB38" s="640"/>
      <c r="DC38" s="644"/>
      <c r="DD38" s="619">
        <v>4073757</v>
      </c>
      <c r="DE38" s="611"/>
      <c r="DF38" s="611"/>
      <c r="DG38" s="611"/>
      <c r="DH38" s="611"/>
      <c r="DI38" s="611"/>
      <c r="DJ38" s="611"/>
      <c r="DK38" s="612"/>
      <c r="DL38" s="619">
        <v>3820863</v>
      </c>
      <c r="DM38" s="611"/>
      <c r="DN38" s="611"/>
      <c r="DO38" s="611"/>
      <c r="DP38" s="611"/>
      <c r="DQ38" s="611"/>
      <c r="DR38" s="611"/>
      <c r="DS38" s="611"/>
      <c r="DT38" s="611"/>
      <c r="DU38" s="611"/>
      <c r="DV38" s="612"/>
      <c r="DW38" s="615">
        <v>14.1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23178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643397</v>
      </c>
      <c r="CS39" s="642"/>
      <c r="CT39" s="642"/>
      <c r="CU39" s="642"/>
      <c r="CV39" s="642"/>
      <c r="CW39" s="642"/>
      <c r="CX39" s="642"/>
      <c r="CY39" s="643"/>
      <c r="CZ39" s="615">
        <v>1.4</v>
      </c>
      <c r="DA39" s="640"/>
      <c r="DB39" s="640"/>
      <c r="DC39" s="644"/>
      <c r="DD39" s="619">
        <v>572422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130000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226049</v>
      </c>
      <c r="CS40" s="611"/>
      <c r="CT40" s="611"/>
      <c r="CU40" s="611"/>
      <c r="CV40" s="611"/>
      <c r="CW40" s="611"/>
      <c r="CX40" s="611"/>
      <c r="CY40" s="612"/>
      <c r="CZ40" s="615">
        <v>0.5</v>
      </c>
      <c r="DA40" s="640"/>
      <c r="DB40" s="640"/>
      <c r="DC40" s="644"/>
      <c r="DD40" s="619">
        <v>101049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48027335</v>
      </c>
      <c r="S41" s="683"/>
      <c r="T41" s="683"/>
      <c r="U41" s="683"/>
      <c r="V41" s="683"/>
      <c r="W41" s="683"/>
      <c r="X41" s="683"/>
      <c r="Y41" s="687"/>
      <c r="Z41" s="688">
        <v>100</v>
      </c>
      <c r="AA41" s="688"/>
      <c r="AB41" s="688"/>
      <c r="AC41" s="688"/>
      <c r="AD41" s="689">
        <v>26976638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1145836</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3765812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312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3640458</v>
      </c>
      <c r="CS42" s="642"/>
      <c r="CT42" s="642"/>
      <c r="CU42" s="642"/>
      <c r="CV42" s="642"/>
      <c r="CW42" s="642"/>
      <c r="CX42" s="642"/>
      <c r="CY42" s="643"/>
      <c r="CZ42" s="615">
        <v>7.7</v>
      </c>
      <c r="DA42" s="640"/>
      <c r="DB42" s="640"/>
      <c r="DC42" s="644"/>
      <c r="DD42" s="619">
        <v>1013153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106034</v>
      </c>
      <c r="CS43" s="642"/>
      <c r="CT43" s="642"/>
      <c r="CU43" s="642"/>
      <c r="CV43" s="642"/>
      <c r="CW43" s="642"/>
      <c r="CX43" s="642"/>
      <c r="CY43" s="643"/>
      <c r="CZ43" s="615">
        <v>0.2</v>
      </c>
      <c r="DA43" s="640"/>
      <c r="DB43" s="640"/>
      <c r="DC43" s="644"/>
      <c r="DD43" s="619">
        <v>106034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3640458</v>
      </c>
      <c r="CS44" s="611"/>
      <c r="CT44" s="611"/>
      <c r="CU44" s="611"/>
      <c r="CV44" s="611"/>
      <c r="CW44" s="611"/>
      <c r="CX44" s="611"/>
      <c r="CY44" s="612"/>
      <c r="CZ44" s="615">
        <v>7.7</v>
      </c>
      <c r="DA44" s="616"/>
      <c r="DB44" s="616"/>
      <c r="DC44" s="622"/>
      <c r="DD44" s="619">
        <v>1013153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143015</v>
      </c>
      <c r="CS45" s="642"/>
      <c r="CT45" s="642"/>
      <c r="CU45" s="642"/>
      <c r="CV45" s="642"/>
      <c r="CW45" s="642"/>
      <c r="CX45" s="642"/>
      <c r="CY45" s="643"/>
      <c r="CZ45" s="615">
        <v>0.3</v>
      </c>
      <c r="DA45" s="640"/>
      <c r="DB45" s="640"/>
      <c r="DC45" s="644"/>
      <c r="DD45" s="619">
        <v>27878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3494764</v>
      </c>
      <c r="CS46" s="611"/>
      <c r="CT46" s="611"/>
      <c r="CU46" s="611"/>
      <c r="CV46" s="611"/>
      <c r="CW46" s="611"/>
      <c r="CX46" s="611"/>
      <c r="CY46" s="612"/>
      <c r="CZ46" s="615">
        <v>7.4</v>
      </c>
      <c r="DA46" s="616"/>
      <c r="DB46" s="616"/>
      <c r="DC46" s="622"/>
      <c r="DD46" s="619">
        <v>984996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47222829</v>
      </c>
      <c r="CS49" s="669"/>
      <c r="CT49" s="669"/>
      <c r="CU49" s="669"/>
      <c r="CV49" s="669"/>
      <c r="CW49" s="669"/>
      <c r="CX49" s="669"/>
      <c r="CY49" s="698"/>
      <c r="CZ49" s="690">
        <v>100</v>
      </c>
      <c r="DA49" s="699"/>
      <c r="DB49" s="699"/>
      <c r="DC49" s="700"/>
      <c r="DD49" s="701">
        <v>31346651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YQxnOCM9UP5hp6NelaJZB1a2p3cENTzRhNEyOvGVxbZjKhULFW2fBht+cWHxib2lMQxhGgq/Tcls7rzgEUItA==" saltValue="QZqIz2RGVQk85Fcp9cUr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48328</v>
      </c>
      <c r="R7" s="740"/>
      <c r="S7" s="740"/>
      <c r="T7" s="740"/>
      <c r="U7" s="740"/>
      <c r="V7" s="740">
        <v>47524</v>
      </c>
      <c r="W7" s="740"/>
      <c r="X7" s="740"/>
      <c r="Y7" s="740"/>
      <c r="Z7" s="740"/>
      <c r="AA7" s="740">
        <v>804</v>
      </c>
      <c r="AB7" s="740"/>
      <c r="AC7" s="740"/>
      <c r="AD7" s="740"/>
      <c r="AE7" s="741"/>
      <c r="AF7" s="742">
        <v>705</v>
      </c>
      <c r="AG7" s="743"/>
      <c r="AH7" s="743"/>
      <c r="AI7" s="743"/>
      <c r="AJ7" s="744"/>
      <c r="AK7" s="745">
        <v>1189</v>
      </c>
      <c r="AL7" s="746"/>
      <c r="AM7" s="746"/>
      <c r="AN7" s="746"/>
      <c r="AO7" s="746"/>
      <c r="AP7" s="746">
        <v>31842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-2</v>
      </c>
      <c r="CI7" s="731"/>
      <c r="CJ7" s="731"/>
      <c r="CK7" s="731"/>
      <c r="CL7" s="732"/>
      <c r="CM7" s="730">
        <v>151</v>
      </c>
      <c r="CN7" s="731"/>
      <c r="CO7" s="731"/>
      <c r="CP7" s="731"/>
      <c r="CQ7" s="732"/>
      <c r="CR7" s="730">
        <v>5</v>
      </c>
      <c r="CS7" s="731"/>
      <c r="CT7" s="731"/>
      <c r="CU7" s="731"/>
      <c r="CV7" s="732"/>
      <c r="CW7" s="730" t="s">
        <v>553</v>
      </c>
      <c r="CX7" s="731"/>
      <c r="CY7" s="731"/>
      <c r="CZ7" s="731"/>
      <c r="DA7" s="732"/>
      <c r="DB7" s="730" t="s">
        <v>553</v>
      </c>
      <c r="DC7" s="731"/>
      <c r="DD7" s="731"/>
      <c r="DE7" s="731"/>
      <c r="DF7" s="732"/>
      <c r="DG7" s="730" t="s">
        <v>553</v>
      </c>
      <c r="DH7" s="731"/>
      <c r="DI7" s="731"/>
      <c r="DJ7" s="731"/>
      <c r="DK7" s="732"/>
      <c r="DL7" s="730">
        <v>151</v>
      </c>
      <c r="DM7" s="731"/>
      <c r="DN7" s="731"/>
      <c r="DO7" s="731"/>
      <c r="DP7" s="732"/>
      <c r="DQ7" s="730" t="s">
        <v>553</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48328</v>
      </c>
      <c r="R23" s="780"/>
      <c r="S23" s="780"/>
      <c r="T23" s="780"/>
      <c r="U23" s="780"/>
      <c r="V23" s="780">
        <v>47524</v>
      </c>
      <c r="W23" s="780"/>
      <c r="X23" s="780"/>
      <c r="Y23" s="780"/>
      <c r="Z23" s="780"/>
      <c r="AA23" s="780">
        <v>804</v>
      </c>
      <c r="AB23" s="780"/>
      <c r="AC23" s="780"/>
      <c r="AD23" s="780"/>
      <c r="AE23" s="781"/>
      <c r="AF23" s="782">
        <v>705</v>
      </c>
      <c r="AG23" s="780"/>
      <c r="AH23" s="780"/>
      <c r="AI23" s="780"/>
      <c r="AJ23" s="783"/>
      <c r="AK23" s="784"/>
      <c r="AL23" s="785"/>
      <c r="AM23" s="785"/>
      <c r="AN23" s="785"/>
      <c r="AO23" s="785"/>
      <c r="AP23" s="780">
        <v>31842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11098</v>
      </c>
      <c r="R28" s="810"/>
      <c r="S28" s="810"/>
      <c r="T28" s="810"/>
      <c r="U28" s="810"/>
      <c r="V28" s="810">
        <v>11023</v>
      </c>
      <c r="W28" s="810"/>
      <c r="X28" s="810"/>
      <c r="Y28" s="810"/>
      <c r="Z28" s="810"/>
      <c r="AA28" s="810">
        <v>75</v>
      </c>
      <c r="AB28" s="810"/>
      <c r="AC28" s="810"/>
      <c r="AD28" s="810"/>
      <c r="AE28" s="811"/>
      <c r="AF28" s="812">
        <v>75</v>
      </c>
      <c r="AG28" s="810"/>
      <c r="AH28" s="810"/>
      <c r="AI28" s="810"/>
      <c r="AJ28" s="813"/>
      <c r="AK28" s="814">
        <v>1146</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12439</v>
      </c>
      <c r="R29" s="771"/>
      <c r="S29" s="771"/>
      <c r="T29" s="771"/>
      <c r="U29" s="771"/>
      <c r="V29" s="771">
        <v>12299</v>
      </c>
      <c r="W29" s="771"/>
      <c r="X29" s="771"/>
      <c r="Y29" s="771"/>
      <c r="Z29" s="771"/>
      <c r="AA29" s="771">
        <v>140</v>
      </c>
      <c r="AB29" s="771"/>
      <c r="AC29" s="771"/>
      <c r="AD29" s="771"/>
      <c r="AE29" s="772"/>
      <c r="AF29" s="773">
        <v>140</v>
      </c>
      <c r="AG29" s="774"/>
      <c r="AH29" s="774"/>
      <c r="AI29" s="774"/>
      <c r="AJ29" s="775"/>
      <c r="AK29" s="821">
        <v>1945</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2725</v>
      </c>
      <c r="R30" s="771"/>
      <c r="S30" s="771"/>
      <c r="T30" s="771"/>
      <c r="U30" s="771"/>
      <c r="V30" s="771">
        <v>2691</v>
      </c>
      <c r="W30" s="771"/>
      <c r="X30" s="771"/>
      <c r="Y30" s="771"/>
      <c r="Z30" s="771"/>
      <c r="AA30" s="771">
        <v>34</v>
      </c>
      <c r="AB30" s="771"/>
      <c r="AC30" s="771"/>
      <c r="AD30" s="771"/>
      <c r="AE30" s="772"/>
      <c r="AF30" s="773">
        <v>34</v>
      </c>
      <c r="AG30" s="774"/>
      <c r="AH30" s="774"/>
      <c r="AI30" s="774"/>
      <c r="AJ30" s="775"/>
      <c r="AK30" s="821">
        <v>359</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2948</v>
      </c>
      <c r="R31" s="771"/>
      <c r="S31" s="771"/>
      <c r="T31" s="771"/>
      <c r="U31" s="771"/>
      <c r="V31" s="771">
        <v>2584</v>
      </c>
      <c r="W31" s="771"/>
      <c r="X31" s="771"/>
      <c r="Y31" s="771"/>
      <c r="Z31" s="771"/>
      <c r="AA31" s="771">
        <v>364</v>
      </c>
      <c r="AB31" s="771"/>
      <c r="AC31" s="771"/>
      <c r="AD31" s="771"/>
      <c r="AE31" s="772"/>
      <c r="AF31" s="773">
        <v>630</v>
      </c>
      <c r="AG31" s="774"/>
      <c r="AH31" s="774"/>
      <c r="AI31" s="774"/>
      <c r="AJ31" s="775"/>
      <c r="AK31" s="821">
        <v>625</v>
      </c>
      <c r="AL31" s="817"/>
      <c r="AM31" s="817"/>
      <c r="AN31" s="817"/>
      <c r="AO31" s="817"/>
      <c r="AP31" s="817">
        <v>10879</v>
      </c>
      <c r="AQ31" s="817"/>
      <c r="AR31" s="817"/>
      <c r="AS31" s="817"/>
      <c r="AT31" s="817"/>
      <c r="AU31" s="817">
        <v>5265</v>
      </c>
      <c r="AV31" s="817"/>
      <c r="AW31" s="817"/>
      <c r="AX31" s="817"/>
      <c r="AY31" s="817"/>
      <c r="AZ31" s="818" t="s">
        <v>553</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2557</v>
      </c>
      <c r="R32" s="771"/>
      <c r="S32" s="771"/>
      <c r="T32" s="771"/>
      <c r="U32" s="771"/>
      <c r="V32" s="771">
        <v>2379</v>
      </c>
      <c r="W32" s="771"/>
      <c r="X32" s="771"/>
      <c r="Y32" s="771"/>
      <c r="Z32" s="771"/>
      <c r="AA32" s="771">
        <v>178</v>
      </c>
      <c r="AB32" s="771"/>
      <c r="AC32" s="771"/>
      <c r="AD32" s="771"/>
      <c r="AE32" s="772"/>
      <c r="AF32" s="773">
        <v>3768</v>
      </c>
      <c r="AG32" s="774"/>
      <c r="AH32" s="774"/>
      <c r="AI32" s="774"/>
      <c r="AJ32" s="775"/>
      <c r="AK32" s="821">
        <v>12</v>
      </c>
      <c r="AL32" s="817"/>
      <c r="AM32" s="817"/>
      <c r="AN32" s="817"/>
      <c r="AO32" s="817"/>
      <c r="AP32" s="817">
        <v>2287</v>
      </c>
      <c r="AQ32" s="817"/>
      <c r="AR32" s="817"/>
      <c r="AS32" s="817"/>
      <c r="AT32" s="817"/>
      <c r="AU32" s="817">
        <v>2</v>
      </c>
      <c r="AV32" s="817"/>
      <c r="AW32" s="817"/>
      <c r="AX32" s="817"/>
      <c r="AY32" s="817"/>
      <c r="AZ32" s="818" t="s">
        <v>553</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4647</v>
      </c>
      <c r="AG63" s="831"/>
      <c r="AH63" s="831"/>
      <c r="AI63" s="831"/>
      <c r="AJ63" s="832"/>
      <c r="AK63" s="833"/>
      <c r="AL63" s="828"/>
      <c r="AM63" s="828"/>
      <c r="AN63" s="828"/>
      <c r="AO63" s="828"/>
      <c r="AP63" s="831">
        <v>13166</v>
      </c>
      <c r="AQ63" s="831"/>
      <c r="AR63" s="831"/>
      <c r="AS63" s="831"/>
      <c r="AT63" s="831"/>
      <c r="AU63" s="831">
        <v>5267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545</v>
      </c>
      <c r="C68" s="857"/>
      <c r="D68" s="857"/>
      <c r="E68" s="857"/>
      <c r="F68" s="857"/>
      <c r="G68" s="857"/>
      <c r="H68" s="857"/>
      <c r="I68" s="857"/>
      <c r="J68" s="857"/>
      <c r="K68" s="857"/>
      <c r="L68" s="857"/>
      <c r="M68" s="857"/>
      <c r="N68" s="857"/>
      <c r="O68" s="857"/>
      <c r="P68" s="858"/>
      <c r="Q68" s="859">
        <v>12044</v>
      </c>
      <c r="R68" s="853"/>
      <c r="S68" s="853"/>
      <c r="T68" s="853"/>
      <c r="U68" s="853"/>
      <c r="V68" s="853">
        <v>11361</v>
      </c>
      <c r="W68" s="853"/>
      <c r="X68" s="853"/>
      <c r="Y68" s="853"/>
      <c r="Z68" s="853"/>
      <c r="AA68" s="853">
        <v>683</v>
      </c>
      <c r="AB68" s="853"/>
      <c r="AC68" s="853"/>
      <c r="AD68" s="853"/>
      <c r="AE68" s="853"/>
      <c r="AF68" s="853">
        <v>3791</v>
      </c>
      <c r="AG68" s="853"/>
      <c r="AH68" s="853"/>
      <c r="AI68" s="853"/>
      <c r="AJ68" s="853"/>
      <c r="AK68" s="853" t="s">
        <v>553</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546</v>
      </c>
      <c r="C69" s="861"/>
      <c r="D69" s="861"/>
      <c r="E69" s="861"/>
      <c r="F69" s="861"/>
      <c r="G69" s="861"/>
      <c r="H69" s="861"/>
      <c r="I69" s="861"/>
      <c r="J69" s="861"/>
      <c r="K69" s="861"/>
      <c r="L69" s="861"/>
      <c r="M69" s="861"/>
      <c r="N69" s="861"/>
      <c r="O69" s="861"/>
      <c r="P69" s="862"/>
      <c r="Q69" s="863">
        <v>856</v>
      </c>
      <c r="R69" s="817"/>
      <c r="S69" s="817"/>
      <c r="T69" s="817"/>
      <c r="U69" s="817"/>
      <c r="V69" s="817">
        <v>724</v>
      </c>
      <c r="W69" s="817"/>
      <c r="X69" s="817"/>
      <c r="Y69" s="817"/>
      <c r="Z69" s="817"/>
      <c r="AA69" s="817">
        <v>132</v>
      </c>
      <c r="AB69" s="817"/>
      <c r="AC69" s="817"/>
      <c r="AD69" s="817"/>
      <c r="AE69" s="817"/>
      <c r="AF69" s="817">
        <v>126</v>
      </c>
      <c r="AG69" s="817"/>
      <c r="AH69" s="817"/>
      <c r="AI69" s="817"/>
      <c r="AJ69" s="817"/>
      <c r="AK69" s="817" t="s">
        <v>553</v>
      </c>
      <c r="AL69" s="817"/>
      <c r="AM69" s="817"/>
      <c r="AN69" s="817"/>
      <c r="AO69" s="817"/>
      <c r="AP69" s="817">
        <v>628</v>
      </c>
      <c r="AQ69" s="817"/>
      <c r="AR69" s="817"/>
      <c r="AS69" s="817"/>
      <c r="AT69" s="817"/>
      <c r="AU69" s="817">
        <v>144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547</v>
      </c>
      <c r="C70" s="861"/>
      <c r="D70" s="861"/>
      <c r="E70" s="861"/>
      <c r="F70" s="861"/>
      <c r="G70" s="861"/>
      <c r="H70" s="861"/>
      <c r="I70" s="861"/>
      <c r="J70" s="861"/>
      <c r="K70" s="861"/>
      <c r="L70" s="861"/>
      <c r="M70" s="861"/>
      <c r="N70" s="861"/>
      <c r="O70" s="861"/>
      <c r="P70" s="862"/>
      <c r="Q70" s="863">
        <v>22955</v>
      </c>
      <c r="R70" s="817"/>
      <c r="S70" s="817"/>
      <c r="T70" s="817"/>
      <c r="U70" s="817"/>
      <c r="V70" s="817">
        <v>21287</v>
      </c>
      <c r="W70" s="817"/>
      <c r="X70" s="817"/>
      <c r="Y70" s="817"/>
      <c r="Z70" s="817"/>
      <c r="AA70" s="817">
        <v>1669</v>
      </c>
      <c r="AB70" s="817"/>
      <c r="AC70" s="817"/>
      <c r="AD70" s="817"/>
      <c r="AE70" s="817"/>
      <c r="AF70" s="817">
        <v>1669</v>
      </c>
      <c r="AG70" s="817"/>
      <c r="AH70" s="817"/>
      <c r="AI70" s="817"/>
      <c r="AJ70" s="817"/>
      <c r="AK70" s="817">
        <v>162</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548</v>
      </c>
      <c r="C71" s="861"/>
      <c r="D71" s="861"/>
      <c r="E71" s="861"/>
      <c r="F71" s="861"/>
      <c r="G71" s="861"/>
      <c r="H71" s="861"/>
      <c r="I71" s="861"/>
      <c r="J71" s="861"/>
      <c r="K71" s="861"/>
      <c r="L71" s="861"/>
      <c r="M71" s="861"/>
      <c r="N71" s="861"/>
      <c r="O71" s="861"/>
      <c r="P71" s="862"/>
      <c r="Q71" s="863">
        <v>167</v>
      </c>
      <c r="R71" s="817"/>
      <c r="S71" s="817"/>
      <c r="T71" s="817"/>
      <c r="U71" s="817"/>
      <c r="V71" s="817">
        <v>117</v>
      </c>
      <c r="W71" s="817"/>
      <c r="X71" s="817"/>
      <c r="Y71" s="817"/>
      <c r="Z71" s="817"/>
      <c r="AA71" s="817">
        <v>50</v>
      </c>
      <c r="AB71" s="817"/>
      <c r="AC71" s="817"/>
      <c r="AD71" s="817"/>
      <c r="AE71" s="817"/>
      <c r="AF71" s="817">
        <v>50</v>
      </c>
      <c r="AG71" s="817"/>
      <c r="AH71" s="817"/>
      <c r="AI71" s="817"/>
      <c r="AJ71" s="817"/>
      <c r="AK71" s="817" t="s">
        <v>553</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549</v>
      </c>
      <c r="C72" s="861"/>
      <c r="D72" s="861"/>
      <c r="E72" s="861"/>
      <c r="F72" s="861"/>
      <c r="G72" s="861"/>
      <c r="H72" s="861"/>
      <c r="I72" s="861"/>
      <c r="J72" s="861"/>
      <c r="K72" s="861"/>
      <c r="L72" s="861"/>
      <c r="M72" s="861"/>
      <c r="N72" s="861"/>
      <c r="O72" s="861"/>
      <c r="P72" s="862"/>
      <c r="Q72" s="863">
        <v>104</v>
      </c>
      <c r="R72" s="817"/>
      <c r="S72" s="817"/>
      <c r="T72" s="817"/>
      <c r="U72" s="817"/>
      <c r="V72" s="817">
        <v>98</v>
      </c>
      <c r="W72" s="817"/>
      <c r="X72" s="817"/>
      <c r="Y72" s="817"/>
      <c r="Z72" s="817"/>
      <c r="AA72" s="817">
        <v>6</v>
      </c>
      <c r="AB72" s="817"/>
      <c r="AC72" s="817"/>
      <c r="AD72" s="817"/>
      <c r="AE72" s="817"/>
      <c r="AF72" s="817">
        <v>6</v>
      </c>
      <c r="AG72" s="817"/>
      <c r="AH72" s="817"/>
      <c r="AI72" s="817"/>
      <c r="AJ72" s="817"/>
      <c r="AK72" s="817">
        <v>2</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550</v>
      </c>
      <c r="C73" s="861"/>
      <c r="D73" s="861"/>
      <c r="E73" s="861"/>
      <c r="F73" s="861"/>
      <c r="G73" s="861"/>
      <c r="H73" s="861"/>
      <c r="I73" s="861"/>
      <c r="J73" s="861"/>
      <c r="K73" s="861"/>
      <c r="L73" s="861"/>
      <c r="M73" s="861"/>
      <c r="N73" s="861"/>
      <c r="O73" s="861"/>
      <c r="P73" s="862"/>
      <c r="Q73" s="863">
        <v>92</v>
      </c>
      <c r="R73" s="817"/>
      <c r="S73" s="817"/>
      <c r="T73" s="817"/>
      <c r="U73" s="817"/>
      <c r="V73" s="817">
        <v>56</v>
      </c>
      <c r="W73" s="817"/>
      <c r="X73" s="817"/>
      <c r="Y73" s="817"/>
      <c r="Z73" s="817"/>
      <c r="AA73" s="817">
        <v>36</v>
      </c>
      <c r="AB73" s="817"/>
      <c r="AC73" s="817"/>
      <c r="AD73" s="817"/>
      <c r="AE73" s="817"/>
      <c r="AF73" s="817">
        <v>36</v>
      </c>
      <c r="AG73" s="817"/>
      <c r="AH73" s="817"/>
      <c r="AI73" s="817"/>
      <c r="AJ73" s="817"/>
      <c r="AK73" s="817" t="s">
        <v>553</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551</v>
      </c>
      <c r="C74" s="861"/>
      <c r="D74" s="861"/>
      <c r="E74" s="861"/>
      <c r="F74" s="861"/>
      <c r="G74" s="861"/>
      <c r="H74" s="861"/>
      <c r="I74" s="861"/>
      <c r="J74" s="861"/>
      <c r="K74" s="861"/>
      <c r="L74" s="861"/>
      <c r="M74" s="861"/>
      <c r="N74" s="861"/>
      <c r="O74" s="861"/>
      <c r="P74" s="862"/>
      <c r="Q74" s="863">
        <v>3319</v>
      </c>
      <c r="R74" s="817"/>
      <c r="S74" s="817"/>
      <c r="T74" s="817"/>
      <c r="U74" s="817"/>
      <c r="V74" s="817">
        <v>2789</v>
      </c>
      <c r="W74" s="817"/>
      <c r="X74" s="817"/>
      <c r="Y74" s="817"/>
      <c r="Z74" s="817"/>
      <c r="AA74" s="817">
        <v>530</v>
      </c>
      <c r="AB74" s="817"/>
      <c r="AC74" s="817"/>
      <c r="AD74" s="817"/>
      <c r="AE74" s="817"/>
      <c r="AF74" s="817">
        <v>530</v>
      </c>
      <c r="AG74" s="817"/>
      <c r="AH74" s="817"/>
      <c r="AI74" s="817"/>
      <c r="AJ74" s="817"/>
      <c r="AK74" s="817">
        <v>238</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552</v>
      </c>
      <c r="C75" s="861"/>
      <c r="D75" s="861"/>
      <c r="E75" s="861"/>
      <c r="F75" s="861"/>
      <c r="G75" s="861"/>
      <c r="H75" s="861"/>
      <c r="I75" s="861"/>
      <c r="J75" s="861"/>
      <c r="K75" s="861"/>
      <c r="L75" s="861"/>
      <c r="M75" s="861"/>
      <c r="N75" s="861"/>
      <c r="O75" s="861"/>
      <c r="P75" s="862"/>
      <c r="Q75" s="864">
        <v>798483</v>
      </c>
      <c r="R75" s="865"/>
      <c r="S75" s="865"/>
      <c r="T75" s="865"/>
      <c r="U75" s="821"/>
      <c r="V75" s="866">
        <v>787972</v>
      </c>
      <c r="W75" s="865"/>
      <c r="X75" s="865"/>
      <c r="Y75" s="865"/>
      <c r="Z75" s="821"/>
      <c r="AA75" s="866">
        <v>10511</v>
      </c>
      <c r="AB75" s="865"/>
      <c r="AC75" s="865"/>
      <c r="AD75" s="865"/>
      <c r="AE75" s="821"/>
      <c r="AF75" s="866">
        <v>10511</v>
      </c>
      <c r="AG75" s="865"/>
      <c r="AH75" s="865"/>
      <c r="AI75" s="865"/>
      <c r="AJ75" s="821"/>
      <c r="AK75" s="866">
        <v>8050</v>
      </c>
      <c r="AL75" s="865"/>
      <c r="AM75" s="865"/>
      <c r="AN75" s="865"/>
      <c r="AO75" s="821"/>
      <c r="AP75" s="866" t="s">
        <v>553</v>
      </c>
      <c r="AQ75" s="865"/>
      <c r="AR75" s="865"/>
      <c r="AS75" s="865"/>
      <c r="AT75" s="821"/>
      <c r="AU75" s="866" t="s">
        <v>553</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16719</v>
      </c>
      <c r="AG88" s="831"/>
      <c r="AH88" s="831"/>
      <c r="AI88" s="831"/>
      <c r="AJ88" s="831"/>
      <c r="AK88" s="828"/>
      <c r="AL88" s="828"/>
      <c r="AM88" s="828"/>
      <c r="AN88" s="828"/>
      <c r="AO88" s="828"/>
      <c r="AP88" s="831">
        <v>628</v>
      </c>
      <c r="AQ88" s="831"/>
      <c r="AR88" s="831"/>
      <c r="AS88" s="831"/>
      <c r="AT88" s="831"/>
      <c r="AU88" s="831">
        <v>144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555</v>
      </c>
      <c r="CX102" s="839"/>
      <c r="CY102" s="839"/>
      <c r="CZ102" s="839"/>
      <c r="DA102" s="878"/>
      <c r="DB102" s="877" t="s">
        <v>555</v>
      </c>
      <c r="DC102" s="839"/>
      <c r="DD102" s="839"/>
      <c r="DE102" s="839"/>
      <c r="DF102" s="878"/>
      <c r="DG102" s="877" t="s">
        <v>555</v>
      </c>
      <c r="DH102" s="839"/>
      <c r="DI102" s="839"/>
      <c r="DJ102" s="839"/>
      <c r="DK102" s="878"/>
      <c r="DL102" s="877">
        <v>151</v>
      </c>
      <c r="DM102" s="839"/>
      <c r="DN102" s="839"/>
      <c r="DO102" s="839"/>
      <c r="DP102" s="878"/>
      <c r="DQ102" s="877" t="s">
        <v>555</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3189287</v>
      </c>
      <c r="AB110" s="887"/>
      <c r="AC110" s="887"/>
      <c r="AD110" s="887"/>
      <c r="AE110" s="888"/>
      <c r="AF110" s="889">
        <v>3138111</v>
      </c>
      <c r="AG110" s="887"/>
      <c r="AH110" s="887"/>
      <c r="AI110" s="887"/>
      <c r="AJ110" s="888"/>
      <c r="AK110" s="889">
        <v>3001442</v>
      </c>
      <c r="AL110" s="887"/>
      <c r="AM110" s="887"/>
      <c r="AN110" s="887"/>
      <c r="AO110" s="888"/>
      <c r="AP110" s="890">
        <v>12.3</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34237725</v>
      </c>
      <c r="BR110" s="918"/>
      <c r="BS110" s="918"/>
      <c r="BT110" s="918"/>
      <c r="BU110" s="918"/>
      <c r="BV110" s="918">
        <v>32489481</v>
      </c>
      <c r="BW110" s="918"/>
      <c r="BX110" s="918"/>
      <c r="BY110" s="918"/>
      <c r="BZ110" s="918"/>
      <c r="CA110" s="918">
        <v>31842426</v>
      </c>
      <c r="CB110" s="918"/>
      <c r="CC110" s="918"/>
      <c r="CD110" s="918"/>
      <c r="CE110" s="918"/>
      <c r="CF110" s="931">
        <v>130.9</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190101</v>
      </c>
      <c r="BR111" s="913"/>
      <c r="BS111" s="913"/>
      <c r="BT111" s="913"/>
      <c r="BU111" s="913"/>
      <c r="BV111" s="913">
        <v>190101</v>
      </c>
      <c r="BW111" s="913"/>
      <c r="BX111" s="913"/>
      <c r="BY111" s="913"/>
      <c r="BZ111" s="913"/>
      <c r="CA111" s="913">
        <v>190101</v>
      </c>
      <c r="CB111" s="913"/>
      <c r="CC111" s="913"/>
      <c r="CD111" s="913"/>
      <c r="CE111" s="913"/>
      <c r="CF111" s="907">
        <v>0.8</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4472976</v>
      </c>
      <c r="BR112" s="913"/>
      <c r="BS112" s="913"/>
      <c r="BT112" s="913"/>
      <c r="BU112" s="913"/>
      <c r="BV112" s="913">
        <v>4512759</v>
      </c>
      <c r="BW112" s="913"/>
      <c r="BX112" s="913"/>
      <c r="BY112" s="913"/>
      <c r="BZ112" s="913"/>
      <c r="CA112" s="913">
        <v>5267677</v>
      </c>
      <c r="CB112" s="913"/>
      <c r="CC112" s="913"/>
      <c r="CD112" s="913"/>
      <c r="CE112" s="913"/>
      <c r="CF112" s="907">
        <v>21.7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187997</v>
      </c>
      <c r="DH112" s="913"/>
      <c r="DI112" s="913"/>
      <c r="DJ112" s="913"/>
      <c r="DK112" s="913"/>
      <c r="DL112" s="913">
        <v>187997</v>
      </c>
      <c r="DM112" s="913"/>
      <c r="DN112" s="913"/>
      <c r="DO112" s="913"/>
      <c r="DP112" s="913"/>
      <c r="DQ112" s="913">
        <v>187997</v>
      </c>
      <c r="DR112" s="913"/>
      <c r="DS112" s="913"/>
      <c r="DT112" s="913"/>
      <c r="DU112" s="913"/>
      <c r="DV112" s="914">
        <v>0.8</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414433</v>
      </c>
      <c r="AB113" s="925"/>
      <c r="AC113" s="925"/>
      <c r="AD113" s="925"/>
      <c r="AE113" s="926"/>
      <c r="AF113" s="927">
        <v>451901</v>
      </c>
      <c r="AG113" s="925"/>
      <c r="AH113" s="925"/>
      <c r="AI113" s="925"/>
      <c r="AJ113" s="926"/>
      <c r="AK113" s="927">
        <v>446273</v>
      </c>
      <c r="AL113" s="925"/>
      <c r="AM113" s="925"/>
      <c r="AN113" s="925"/>
      <c r="AO113" s="926"/>
      <c r="AP113" s="928">
        <v>1.8</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204089</v>
      </c>
      <c r="BR113" s="913"/>
      <c r="BS113" s="913"/>
      <c r="BT113" s="913"/>
      <c r="BU113" s="913"/>
      <c r="BV113" s="913">
        <v>175930</v>
      </c>
      <c r="BW113" s="913"/>
      <c r="BX113" s="913"/>
      <c r="BY113" s="913"/>
      <c r="BZ113" s="913"/>
      <c r="CA113" s="913">
        <v>143687</v>
      </c>
      <c r="CB113" s="913"/>
      <c r="CC113" s="913"/>
      <c r="CD113" s="913"/>
      <c r="CE113" s="913"/>
      <c r="CF113" s="907">
        <v>0.6</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17599</v>
      </c>
      <c r="AB114" s="946"/>
      <c r="AC114" s="946"/>
      <c r="AD114" s="946"/>
      <c r="AE114" s="947"/>
      <c r="AF114" s="948">
        <v>22536</v>
      </c>
      <c r="AG114" s="946"/>
      <c r="AH114" s="946"/>
      <c r="AI114" s="946"/>
      <c r="AJ114" s="947"/>
      <c r="AK114" s="948">
        <v>24485</v>
      </c>
      <c r="AL114" s="946"/>
      <c r="AM114" s="946"/>
      <c r="AN114" s="946"/>
      <c r="AO114" s="947"/>
      <c r="AP114" s="949">
        <v>0.1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4001574</v>
      </c>
      <c r="BR114" s="913"/>
      <c r="BS114" s="913"/>
      <c r="BT114" s="913"/>
      <c r="BU114" s="913"/>
      <c r="BV114" s="913">
        <v>3927725</v>
      </c>
      <c r="BW114" s="913"/>
      <c r="BX114" s="913"/>
      <c r="BY114" s="913"/>
      <c r="BZ114" s="913"/>
      <c r="CA114" s="913">
        <v>3960362</v>
      </c>
      <c r="CB114" s="913"/>
      <c r="CC114" s="913"/>
      <c r="CD114" s="913"/>
      <c r="CE114" s="913"/>
      <c r="CF114" s="907">
        <v>16.3</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31230</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v>1567</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2104</v>
      </c>
      <c r="DH115" s="946"/>
      <c r="DI115" s="946"/>
      <c r="DJ115" s="946"/>
      <c r="DK115" s="947"/>
      <c r="DL115" s="948">
        <v>2104</v>
      </c>
      <c r="DM115" s="946"/>
      <c r="DN115" s="946"/>
      <c r="DO115" s="946"/>
      <c r="DP115" s="947"/>
      <c r="DQ115" s="948">
        <v>2104</v>
      </c>
      <c r="DR115" s="946"/>
      <c r="DS115" s="946"/>
      <c r="DT115" s="946"/>
      <c r="DU115" s="947"/>
      <c r="DV115" s="949">
        <v>0</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3652549</v>
      </c>
      <c r="AB117" s="966"/>
      <c r="AC117" s="966"/>
      <c r="AD117" s="966"/>
      <c r="AE117" s="967"/>
      <c r="AF117" s="968">
        <v>3612548</v>
      </c>
      <c r="AG117" s="966"/>
      <c r="AH117" s="966"/>
      <c r="AI117" s="966"/>
      <c r="AJ117" s="967"/>
      <c r="AK117" s="968">
        <v>3472200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43108032</v>
      </c>
      <c r="BR119" s="987"/>
      <c r="BS119" s="987"/>
      <c r="BT119" s="987"/>
      <c r="BU119" s="987"/>
      <c r="BV119" s="987">
        <v>41295996</v>
      </c>
      <c r="BW119" s="987"/>
      <c r="BX119" s="987"/>
      <c r="BY119" s="987"/>
      <c r="BZ119" s="987"/>
      <c r="CA119" s="987">
        <v>41404253</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9635783</v>
      </c>
      <c r="BR120" s="918"/>
      <c r="BS120" s="918"/>
      <c r="BT120" s="918"/>
      <c r="BU120" s="918"/>
      <c r="BV120" s="918">
        <v>10263411</v>
      </c>
      <c r="BW120" s="918"/>
      <c r="BX120" s="918"/>
      <c r="BY120" s="918"/>
      <c r="BZ120" s="918"/>
      <c r="CA120" s="918">
        <v>9828940</v>
      </c>
      <c r="CB120" s="918"/>
      <c r="CC120" s="918"/>
      <c r="CD120" s="918"/>
      <c r="CE120" s="918"/>
      <c r="CF120" s="931">
        <v>40.4</v>
      </c>
      <c r="CG120" s="932"/>
      <c r="CH120" s="932"/>
      <c r="CI120" s="932"/>
      <c r="CJ120" s="932"/>
      <c r="CK120" s="993" t="s">
        <v>444</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4471498</v>
      </c>
      <c r="DH120" s="918"/>
      <c r="DI120" s="918"/>
      <c r="DJ120" s="918"/>
      <c r="DK120" s="918"/>
      <c r="DL120" s="918">
        <v>4510903</v>
      </c>
      <c r="DM120" s="918"/>
      <c r="DN120" s="918"/>
      <c r="DO120" s="918"/>
      <c r="DP120" s="918"/>
      <c r="DQ120" s="918">
        <v>5265390</v>
      </c>
      <c r="DR120" s="918"/>
      <c r="DS120" s="918"/>
      <c r="DT120" s="918"/>
      <c r="DU120" s="918"/>
      <c r="DV120" s="919">
        <v>21.6</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6511394</v>
      </c>
      <c r="BR121" s="913"/>
      <c r="BS121" s="913"/>
      <c r="BT121" s="913"/>
      <c r="BU121" s="913"/>
      <c r="BV121" s="913">
        <v>6473154</v>
      </c>
      <c r="BW121" s="913"/>
      <c r="BX121" s="913"/>
      <c r="BY121" s="913"/>
      <c r="BZ121" s="913"/>
      <c r="CA121" s="913">
        <v>7345429</v>
      </c>
      <c r="CB121" s="913"/>
      <c r="CC121" s="913"/>
      <c r="CD121" s="913"/>
      <c r="CE121" s="913"/>
      <c r="CF121" s="907">
        <v>30.2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1478</v>
      </c>
      <c r="DH121" s="913"/>
      <c r="DI121" s="913"/>
      <c r="DJ121" s="913"/>
      <c r="DK121" s="913"/>
      <c r="DL121" s="913">
        <v>1856</v>
      </c>
      <c r="DM121" s="913"/>
      <c r="DN121" s="913"/>
      <c r="DO121" s="913"/>
      <c r="DP121" s="913"/>
      <c r="DQ121" s="913">
        <v>2287</v>
      </c>
      <c r="DR121" s="913"/>
      <c r="DS121" s="913"/>
      <c r="DT121" s="913"/>
      <c r="DU121" s="913"/>
      <c r="DV121" s="914">
        <v>0</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30750946</v>
      </c>
      <c r="BR122" s="987"/>
      <c r="BS122" s="987"/>
      <c r="BT122" s="987"/>
      <c r="BU122" s="987"/>
      <c r="BV122" s="987">
        <v>29331571</v>
      </c>
      <c r="BW122" s="987"/>
      <c r="BX122" s="987"/>
      <c r="BY122" s="987"/>
      <c r="BZ122" s="987"/>
      <c r="CA122" s="987">
        <v>27854183</v>
      </c>
      <c r="CB122" s="987"/>
      <c r="CC122" s="987"/>
      <c r="CD122" s="987"/>
      <c r="CE122" s="987"/>
      <c r="CF122" s="1004">
        <v>114.5</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46898123</v>
      </c>
      <c r="BR123" s="1051"/>
      <c r="BS123" s="1051"/>
      <c r="BT123" s="1051"/>
      <c r="BU123" s="1051"/>
      <c r="BV123" s="1051">
        <v>46068136</v>
      </c>
      <c r="BW123" s="1051"/>
      <c r="BX123" s="1051"/>
      <c r="BY123" s="1051"/>
      <c r="BZ123" s="1051"/>
      <c r="CA123" s="1051">
        <v>45028552</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31230</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628314</v>
      </c>
      <c r="AB128" s="1033"/>
      <c r="AC128" s="1033"/>
      <c r="AD128" s="1033"/>
      <c r="AE128" s="1034"/>
      <c r="AF128" s="1035">
        <v>619888</v>
      </c>
      <c r="AG128" s="1033"/>
      <c r="AH128" s="1033"/>
      <c r="AI128" s="1033"/>
      <c r="AJ128" s="1034"/>
      <c r="AK128" s="1035">
        <v>519240</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11.98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v>1567</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25470943</v>
      </c>
      <c r="AB129" s="946"/>
      <c r="AC129" s="946"/>
      <c r="AD129" s="946"/>
      <c r="AE129" s="947"/>
      <c r="AF129" s="948">
        <v>26028552</v>
      </c>
      <c r="AG129" s="946"/>
      <c r="AH129" s="946"/>
      <c r="AI129" s="946"/>
      <c r="AJ129" s="947"/>
      <c r="AK129" s="948">
        <v>26636922</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16.98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2499978</v>
      </c>
      <c r="AB130" s="946"/>
      <c r="AC130" s="946"/>
      <c r="AD130" s="946"/>
      <c r="AE130" s="947"/>
      <c r="AF130" s="948">
        <v>2501877</v>
      </c>
      <c r="AG130" s="946"/>
      <c r="AH130" s="946"/>
      <c r="AI130" s="946"/>
      <c r="AJ130" s="947"/>
      <c r="AK130" s="948">
        <v>2316254</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2.2999999999999998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22970965</v>
      </c>
      <c r="AB131" s="973"/>
      <c r="AC131" s="973"/>
      <c r="AD131" s="973"/>
      <c r="AE131" s="974"/>
      <c r="AF131" s="972">
        <v>23526675</v>
      </c>
      <c r="AG131" s="973"/>
      <c r="AH131" s="973"/>
      <c r="AI131" s="973"/>
      <c r="AJ131" s="974"/>
      <c r="AK131" s="972">
        <v>24320668</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2.2822608390000001</v>
      </c>
      <c r="AB132" s="1084"/>
      <c r="AC132" s="1084"/>
      <c r="AD132" s="1084"/>
      <c r="AE132" s="1085"/>
      <c r="AF132" s="1086">
        <v>2.0860703859999998</v>
      </c>
      <c r="AG132" s="1084"/>
      <c r="AH132" s="1084"/>
      <c r="AI132" s="1084"/>
      <c r="AJ132" s="1085"/>
      <c r="AK132" s="1086">
        <v>2.6179622340000002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2</v>
      </c>
      <c r="AB133" s="1067"/>
      <c r="AC133" s="1067"/>
      <c r="AD133" s="1067"/>
      <c r="AE133" s="1068"/>
      <c r="AF133" s="1066">
        <v>2</v>
      </c>
      <c r="AG133" s="1067"/>
      <c r="AH133" s="1067"/>
      <c r="AI133" s="1067"/>
      <c r="AJ133" s="1068"/>
      <c r="AK133" s="1066">
        <v>2.2999999999999998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gd5ujH2udoKK9QitkMKECkgwKa2RY06JWzvPeF/5ncKrjs9fPWShjXQGIPxCOlqNTo96EEThNZP5vI+dBXDVw==" saltValue="uHtLFUGsGY6dmj1Wl4x8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yxa3E3Jdg4MjaCV/tgvOqkKjlW4c4dFDeLzDzLMZ+zItP6lypDMQW93Mh6iCtJSl9+APeHxLHCv9PIiufWfEw==" saltValue="WGszTOITN0oJOfYpBHHI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SYxlwnytmuyCD4focRLqwhIRcqe0zWrhEn+IQseYQax0SNfxGJOLXz2vIEOD72dYWtZUirDVGPedn0lhpPpJg==" saltValue="wERbRZWS37gNNcG3KLOJq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8777400</v>
      </c>
      <c r="AP9" s="262">
        <v>66841</v>
      </c>
      <c r="AQ9" s="263">
        <v>68274</v>
      </c>
      <c r="AR9" s="264">
        <v>-2.1</v>
      </c>
    </row>
    <row r="10" spans="1:46" ht="13.5" customHeight="1" x14ac:dyDescent="0.2">
      <c r="A10" s="247"/>
      <c r="AK10" s="1103" t="s">
        <v>483</v>
      </c>
      <c r="AL10" s="1104"/>
      <c r="AM10" s="1104"/>
      <c r="AN10" s="1105"/>
      <c r="AO10" s="265">
        <v>19122</v>
      </c>
      <c r="AP10" s="265">
        <v>146</v>
      </c>
      <c r="AQ10" s="266">
        <v>4860</v>
      </c>
      <c r="AR10" s="267">
        <v>-97</v>
      </c>
    </row>
    <row r="11" spans="1:46" ht="13.5" customHeight="1" x14ac:dyDescent="0.2">
      <c r="A11" s="247"/>
      <c r="AK11" s="1103" t="s">
        <v>484</v>
      </c>
      <c r="AL11" s="1104"/>
      <c r="AM11" s="1104"/>
      <c r="AN11" s="1105"/>
      <c r="AO11" s="265">
        <v>9720</v>
      </c>
      <c r="AP11" s="265">
        <v>74</v>
      </c>
      <c r="AQ11" s="266">
        <v>567</v>
      </c>
      <c r="AR11" s="267">
        <v>-86.9</v>
      </c>
    </row>
    <row r="12" spans="1:46" ht="13.5" customHeight="1" x14ac:dyDescent="0.2">
      <c r="A12" s="247"/>
      <c r="AK12" s="1103" t="s">
        <v>485</v>
      </c>
      <c r="AL12" s="1104"/>
      <c r="AM12" s="1104"/>
      <c r="AN12" s="1105"/>
      <c r="AO12" s="265" t="s">
        <v>486</v>
      </c>
      <c r="AP12" s="265" t="s">
        <v>486</v>
      </c>
      <c r="AQ12" s="266">
        <v>16</v>
      </c>
      <c r="AR12" s="267" t="s">
        <v>486</v>
      </c>
    </row>
    <row r="13" spans="1:46" ht="13.5" customHeight="1" x14ac:dyDescent="0.2">
      <c r="A13" s="247"/>
      <c r="AK13" s="1103" t="s">
        <v>487</v>
      </c>
      <c r="AL13" s="1104"/>
      <c r="AM13" s="1104"/>
      <c r="AN13" s="1105"/>
      <c r="AO13" s="265">
        <v>416808</v>
      </c>
      <c r="AP13" s="265">
        <v>3174</v>
      </c>
      <c r="AQ13" s="266">
        <v>2777</v>
      </c>
      <c r="AR13" s="267">
        <v>14.3</v>
      </c>
    </row>
    <row r="14" spans="1:46" ht="13.5" customHeight="1" x14ac:dyDescent="0.2">
      <c r="A14" s="247"/>
      <c r="AK14" s="1103" t="s">
        <v>488</v>
      </c>
      <c r="AL14" s="1104"/>
      <c r="AM14" s="1104"/>
      <c r="AN14" s="1105"/>
      <c r="AO14" s="265">
        <v>106034</v>
      </c>
      <c r="AP14" s="265">
        <v>807</v>
      </c>
      <c r="AQ14" s="266">
        <v>1330</v>
      </c>
      <c r="AR14" s="267">
        <v>-39.299999999999997</v>
      </c>
    </row>
    <row r="15" spans="1:46" ht="13.5" customHeight="1" x14ac:dyDescent="0.2">
      <c r="A15" s="247"/>
      <c r="AK15" s="1106" t="s">
        <v>489</v>
      </c>
      <c r="AL15" s="1107"/>
      <c r="AM15" s="1107"/>
      <c r="AN15" s="1108"/>
      <c r="AO15" s="265">
        <v>-351683</v>
      </c>
      <c r="AP15" s="265">
        <v>-2678</v>
      </c>
      <c r="AQ15" s="266">
        <v>-3833</v>
      </c>
      <c r="AR15" s="267">
        <v>-30.1</v>
      </c>
    </row>
    <row r="16" spans="1:46" ht="13.2" x14ac:dyDescent="0.2">
      <c r="A16" s="247"/>
      <c r="AK16" s="1106" t="s">
        <v>177</v>
      </c>
      <c r="AL16" s="1107"/>
      <c r="AM16" s="1107"/>
      <c r="AN16" s="1108"/>
      <c r="AO16" s="265">
        <v>8977401</v>
      </c>
      <c r="AP16" s="265">
        <v>68364</v>
      </c>
      <c r="AQ16" s="266">
        <v>73991</v>
      </c>
      <c r="AR16" s="267">
        <v>-7.6</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6.2</v>
      </c>
      <c r="AP21" s="278">
        <v>6.28</v>
      </c>
      <c r="AQ21" s="279">
        <v>-0.08</v>
      </c>
      <c r="AS21" s="280"/>
      <c r="AT21" s="276"/>
    </row>
    <row r="22" spans="1:46" s="248" customFormat="1" ht="13.2" x14ac:dyDescent="0.2">
      <c r="A22" s="276"/>
      <c r="AK22" s="1109" t="s">
        <v>495</v>
      </c>
      <c r="AL22" s="1110"/>
      <c r="AM22" s="1110"/>
      <c r="AN22" s="1111"/>
      <c r="AO22" s="281">
        <v>100</v>
      </c>
      <c r="AP22" s="282">
        <v>98.7</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3001442</v>
      </c>
      <c r="AP32" s="291">
        <v>22856</v>
      </c>
      <c r="AQ32" s="292">
        <v>32402</v>
      </c>
      <c r="AR32" s="293">
        <v>-29.5</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16</v>
      </c>
      <c r="AR34" s="293" t="s">
        <v>486</v>
      </c>
    </row>
    <row r="35" spans="1:46" ht="27" customHeight="1" x14ac:dyDescent="0.2">
      <c r="A35" s="247"/>
      <c r="AK35" s="1117" t="s">
        <v>502</v>
      </c>
      <c r="AL35" s="1118"/>
      <c r="AM35" s="1118"/>
      <c r="AN35" s="1119"/>
      <c r="AO35" s="291">
        <v>446273</v>
      </c>
      <c r="AP35" s="291">
        <v>3398</v>
      </c>
      <c r="AQ35" s="292">
        <v>5520</v>
      </c>
      <c r="AR35" s="293">
        <v>-38.4</v>
      </c>
    </row>
    <row r="36" spans="1:46" ht="27" customHeight="1" x14ac:dyDescent="0.2">
      <c r="A36" s="247"/>
      <c r="AK36" s="1117" t="s">
        <v>503</v>
      </c>
      <c r="AL36" s="1118"/>
      <c r="AM36" s="1118"/>
      <c r="AN36" s="1119"/>
      <c r="AO36" s="291">
        <v>24485</v>
      </c>
      <c r="AP36" s="291">
        <v>186</v>
      </c>
      <c r="AQ36" s="292">
        <v>1296</v>
      </c>
      <c r="AR36" s="293">
        <v>-85.6</v>
      </c>
    </row>
    <row r="37" spans="1:46" ht="13.5" customHeight="1" x14ac:dyDescent="0.2">
      <c r="A37" s="247"/>
      <c r="AK37" s="1117" t="s">
        <v>504</v>
      </c>
      <c r="AL37" s="1118"/>
      <c r="AM37" s="1118"/>
      <c r="AN37" s="1119"/>
      <c r="AO37" s="291" t="s">
        <v>486</v>
      </c>
      <c r="AP37" s="291" t="s">
        <v>486</v>
      </c>
      <c r="AQ37" s="292">
        <v>571</v>
      </c>
      <c r="AR37" s="293" t="s">
        <v>486</v>
      </c>
    </row>
    <row r="38" spans="1:46" ht="27" customHeight="1" x14ac:dyDescent="0.2">
      <c r="A38" s="247"/>
      <c r="AK38" s="1120" t="s">
        <v>505</v>
      </c>
      <c r="AL38" s="1121"/>
      <c r="AM38" s="1121"/>
      <c r="AN38" s="1122"/>
      <c r="AO38" s="294" t="s">
        <v>486</v>
      </c>
      <c r="AP38" s="294" t="s">
        <v>486</v>
      </c>
      <c r="AQ38" s="295">
        <v>0</v>
      </c>
      <c r="AR38" s="283" t="s">
        <v>486</v>
      </c>
      <c r="AS38" s="290"/>
    </row>
    <row r="39" spans="1:46" ht="13.2" x14ac:dyDescent="0.2">
      <c r="A39" s="247"/>
      <c r="AK39" s="1120" t="s">
        <v>506</v>
      </c>
      <c r="AL39" s="1121"/>
      <c r="AM39" s="1121"/>
      <c r="AN39" s="1122"/>
      <c r="AO39" s="291">
        <v>-519240</v>
      </c>
      <c r="AP39" s="291">
        <v>-3954</v>
      </c>
      <c r="AQ39" s="292">
        <v>-6093</v>
      </c>
      <c r="AR39" s="293">
        <v>-35.1</v>
      </c>
      <c r="AS39" s="290"/>
    </row>
    <row r="40" spans="1:46" ht="27" customHeight="1" x14ac:dyDescent="0.2">
      <c r="A40" s="247"/>
      <c r="AK40" s="1117" t="s">
        <v>507</v>
      </c>
      <c r="AL40" s="1118"/>
      <c r="AM40" s="1118"/>
      <c r="AN40" s="1119"/>
      <c r="AO40" s="291">
        <v>-2316254</v>
      </c>
      <c r="AP40" s="291">
        <v>-17639</v>
      </c>
      <c r="AQ40" s="292">
        <v>-23816</v>
      </c>
      <c r="AR40" s="293">
        <v>-25.9</v>
      </c>
      <c r="AS40" s="290"/>
    </row>
    <row r="41" spans="1:46" ht="13.2" x14ac:dyDescent="0.2">
      <c r="A41" s="247"/>
      <c r="AK41" s="1123" t="s">
        <v>287</v>
      </c>
      <c r="AL41" s="1124"/>
      <c r="AM41" s="1124"/>
      <c r="AN41" s="1125"/>
      <c r="AO41" s="291">
        <v>636706</v>
      </c>
      <c r="AP41" s="291">
        <v>4849</v>
      </c>
      <c r="AQ41" s="292">
        <v>9896</v>
      </c>
      <c r="AR41" s="293">
        <v>-51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2604584</v>
      </c>
      <c r="AN51" s="313">
        <v>19785</v>
      </c>
      <c r="AO51" s="314">
        <v>39.9</v>
      </c>
      <c r="AP51" s="315">
        <v>44161</v>
      </c>
      <c r="AQ51" s="316">
        <v>3.1</v>
      </c>
      <c r="AR51" s="317">
        <v>36.799999999999997</v>
      </c>
    </row>
    <row r="52" spans="1:44" ht="13.2" x14ac:dyDescent="0.2">
      <c r="A52" s="247"/>
      <c r="AK52" s="318"/>
      <c r="AL52" s="319" t="s">
        <v>517</v>
      </c>
      <c r="AM52" s="320">
        <v>2010602</v>
      </c>
      <c r="AN52" s="321">
        <v>15273</v>
      </c>
      <c r="AO52" s="322">
        <v>27.1</v>
      </c>
      <c r="AP52" s="323">
        <v>23644</v>
      </c>
      <c r="AQ52" s="324">
        <v>3.1</v>
      </c>
      <c r="AR52" s="325">
        <v>24</v>
      </c>
    </row>
    <row r="53" spans="1:44" ht="13.2" x14ac:dyDescent="0.2">
      <c r="A53" s="247"/>
      <c r="AK53" s="303" t="s">
        <v>518</v>
      </c>
      <c r="AL53" s="304"/>
      <c r="AM53" s="312">
        <v>9135289</v>
      </c>
      <c r="AN53" s="313">
        <v>69522</v>
      </c>
      <c r="AO53" s="314">
        <v>251.4</v>
      </c>
      <c r="AP53" s="315">
        <v>43955</v>
      </c>
      <c r="AQ53" s="316">
        <v>-0.5</v>
      </c>
      <c r="AR53" s="317">
        <v>251.9</v>
      </c>
    </row>
    <row r="54" spans="1:44" ht="13.2" x14ac:dyDescent="0.2">
      <c r="A54" s="247"/>
      <c r="AK54" s="318"/>
      <c r="AL54" s="319" t="s">
        <v>517</v>
      </c>
      <c r="AM54" s="320">
        <v>3352582</v>
      </c>
      <c r="AN54" s="321">
        <v>25514</v>
      </c>
      <c r="AO54" s="322">
        <v>67.099999999999994</v>
      </c>
      <c r="AP54" s="323">
        <v>21318</v>
      </c>
      <c r="AQ54" s="324">
        <v>-9.8000000000000007</v>
      </c>
      <c r="AR54" s="325">
        <v>76.900000000000006</v>
      </c>
    </row>
    <row r="55" spans="1:44" ht="13.2" x14ac:dyDescent="0.2">
      <c r="A55" s="247"/>
      <c r="AK55" s="303" t="s">
        <v>519</v>
      </c>
      <c r="AL55" s="304"/>
      <c r="AM55" s="312">
        <v>8465776</v>
      </c>
      <c r="AN55" s="313">
        <v>64642</v>
      </c>
      <c r="AO55" s="314">
        <v>-7</v>
      </c>
      <c r="AP55" s="315">
        <v>41921</v>
      </c>
      <c r="AQ55" s="316">
        <v>-4.5999999999999996</v>
      </c>
      <c r="AR55" s="317">
        <v>-2.4</v>
      </c>
    </row>
    <row r="56" spans="1:44" ht="13.2" x14ac:dyDescent="0.2">
      <c r="A56" s="247"/>
      <c r="AK56" s="318"/>
      <c r="AL56" s="319" t="s">
        <v>517</v>
      </c>
      <c r="AM56" s="320">
        <v>5512792</v>
      </c>
      <c r="AN56" s="321">
        <v>42094</v>
      </c>
      <c r="AO56" s="322">
        <v>65</v>
      </c>
      <c r="AP56" s="323">
        <v>21655</v>
      </c>
      <c r="AQ56" s="324">
        <v>1.6</v>
      </c>
      <c r="AR56" s="325">
        <v>63.4</v>
      </c>
    </row>
    <row r="57" spans="1:44" ht="13.2" x14ac:dyDescent="0.2">
      <c r="A57" s="247"/>
      <c r="AK57" s="303" t="s">
        <v>520</v>
      </c>
      <c r="AL57" s="304"/>
      <c r="AM57" s="312">
        <v>2339718</v>
      </c>
      <c r="AN57" s="313">
        <v>17822</v>
      </c>
      <c r="AO57" s="314">
        <v>-72.400000000000006</v>
      </c>
      <c r="AP57" s="315">
        <v>44585</v>
      </c>
      <c r="AQ57" s="316">
        <v>6.4</v>
      </c>
      <c r="AR57" s="317">
        <v>-78.8</v>
      </c>
    </row>
    <row r="58" spans="1:44" ht="13.2" x14ac:dyDescent="0.2">
      <c r="A58" s="247"/>
      <c r="AK58" s="318"/>
      <c r="AL58" s="319" t="s">
        <v>517</v>
      </c>
      <c r="AM58" s="320">
        <v>2121622</v>
      </c>
      <c r="AN58" s="321">
        <v>16160</v>
      </c>
      <c r="AO58" s="322">
        <v>-61.6</v>
      </c>
      <c r="AP58" s="323">
        <v>23077</v>
      </c>
      <c r="AQ58" s="324">
        <v>6.6</v>
      </c>
      <c r="AR58" s="325">
        <v>-68.2</v>
      </c>
    </row>
    <row r="59" spans="1:44" ht="13.2" x14ac:dyDescent="0.2">
      <c r="A59" s="247"/>
      <c r="AK59" s="303" t="s">
        <v>521</v>
      </c>
      <c r="AL59" s="304"/>
      <c r="AM59" s="312">
        <v>3640458</v>
      </c>
      <c r="AN59" s="313">
        <v>27723</v>
      </c>
      <c r="AO59" s="314">
        <v>55.6</v>
      </c>
      <c r="AP59" s="315">
        <v>49779</v>
      </c>
      <c r="AQ59" s="316">
        <v>11.6</v>
      </c>
      <c r="AR59" s="317">
        <v>44</v>
      </c>
    </row>
    <row r="60" spans="1:44" ht="13.2" x14ac:dyDescent="0.2">
      <c r="A60" s="247"/>
      <c r="AK60" s="318"/>
      <c r="AL60" s="319" t="s">
        <v>517</v>
      </c>
      <c r="AM60" s="320">
        <v>3494764</v>
      </c>
      <c r="AN60" s="321">
        <v>26613</v>
      </c>
      <c r="AO60" s="322">
        <v>64.7</v>
      </c>
      <c r="AP60" s="323">
        <v>28921</v>
      </c>
      <c r="AQ60" s="324">
        <v>25.3</v>
      </c>
      <c r="AR60" s="325">
        <v>39.4</v>
      </c>
    </row>
    <row r="61" spans="1:44" ht="13.2" x14ac:dyDescent="0.2">
      <c r="A61" s="247"/>
      <c r="AK61" s="303" t="s">
        <v>522</v>
      </c>
      <c r="AL61" s="326"/>
      <c r="AM61" s="312">
        <v>5237165</v>
      </c>
      <c r="AN61" s="313">
        <v>39899</v>
      </c>
      <c r="AO61" s="314">
        <v>53.5</v>
      </c>
      <c r="AP61" s="315">
        <v>44880</v>
      </c>
      <c r="AQ61" s="327">
        <v>3.2</v>
      </c>
      <c r="AR61" s="317">
        <v>50.3</v>
      </c>
    </row>
    <row r="62" spans="1:44" ht="13.2" x14ac:dyDescent="0.2">
      <c r="A62" s="247"/>
      <c r="AK62" s="318"/>
      <c r="AL62" s="319" t="s">
        <v>517</v>
      </c>
      <c r="AM62" s="320">
        <v>3298472</v>
      </c>
      <c r="AN62" s="321">
        <v>25131</v>
      </c>
      <c r="AO62" s="322">
        <v>32.5</v>
      </c>
      <c r="AP62" s="323">
        <v>23723</v>
      </c>
      <c r="AQ62" s="324">
        <v>5.4</v>
      </c>
      <c r="AR62" s="325">
        <v>27.1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j4EPFez7OW+tCCuVxpTD2jqT8D9UvoBs6txyqb//xxmO0F2hvfWPACLO7pRQqIRKCDp/hhgYZutt8nLlIJwNLw==" saltValue="UJCcoQDbc0puveiJfF7k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A1hiVdapZyXrfNgPTzutiKajnxM9lkUfdReQnlvc9oZWM8bgE3XlZmFErm4S3FoFrKKvuTP0vmfnq07hDWRfsA==" saltValue="msxQxjB4WDYte/4gcBUZo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q35msssnrRVCa/9KgcCWtmfKXe/TmNgjSfpbvY7D6mNapKOrTJc3Jcv1CawoVoywBw81W21PlQr0pdVZIapJ6g==" saltValue="AkVKbjC+D8E8gc7MRdW7mg=="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9.6199999999999992</v>
      </c>
      <c r="G47" s="12">
        <v>12.62</v>
      </c>
      <c r="H47" s="12">
        <v>16.559999999999999</v>
      </c>
      <c r="I47" s="12">
        <v>15.16</v>
      </c>
      <c r="J47" s="13">
        <v>13.75</v>
      </c>
    </row>
    <row r="48" spans="2:10" ht="57.75" customHeight="1" x14ac:dyDescent="0.2">
      <c r="B48" s="14"/>
      <c r="C48" s="1128" t="s">
        <v>4</v>
      </c>
      <c r="D48" s="1128"/>
      <c r="E48" s="1129"/>
      <c r="F48" s="15">
        <v>4.26</v>
      </c>
      <c r="G48" s="16">
        <v>5.7</v>
      </c>
      <c r="H48" s="16">
        <v>4.47</v>
      </c>
      <c r="I48" s="16">
        <v>2.77</v>
      </c>
      <c r="J48" s="17">
        <v>2.65</v>
      </c>
    </row>
    <row r="49" spans="2:10" ht="57.75" customHeight="1" thickBot="1" x14ac:dyDescent="0.25">
      <c r="B49" s="18"/>
      <c r="C49" s="1130" t="s">
        <v>5</v>
      </c>
      <c r="D49" s="1130"/>
      <c r="E49" s="1131"/>
      <c r="F49" s="19">
        <v>2.91</v>
      </c>
      <c r="G49" s="20">
        <v>5.24</v>
      </c>
      <c r="H49" s="20">
        <v>2.4</v>
      </c>
      <c r="I49" s="20" t="s">
        <v>529</v>
      </c>
      <c r="J49" s="21" t="s">
        <v>530</v>
      </c>
    </row>
    <row r="50" spans="2:10" ht="13.2" x14ac:dyDescent="0.2"/>
  </sheetData>
  <sheetProtection algorithmName="SHA-512" hashValue="YgY+ovYef9vjQIGH1JUTPvVGVRxGV9EP3Zk4wd90tE2BfX2LQsI6TtaGqtSXR2PcuBL4mKA7WZD9RfD8+YR0Vg==" saltValue="edh9Ogz8+6DupwsCXBXj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2026-03-18T04:55:59Z</cp:lastPrinted>
  <dcterms:created xsi:type="dcterms:W3CDTF">2026-02-23T05:40:27Z</dcterms:created>
  <dcterms:modified xsi:type="dcterms:W3CDTF">2026-03-21T10:47:48Z</dcterms:modified>
  <cp:category/>
</cp:coreProperties>
</file>