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pc29316\Desktop\"/>
    </mc:Choice>
  </mc:AlternateContent>
  <bookViews>
    <workbookView xWindow="0" yWindow="0" windowWidth="28800" windowHeight="11490"/>
  </bookViews>
  <sheets>
    <sheet name="確認シート" sheetId="4" r:id="rId1"/>
    <sheet name="記載例" sheetId="6" r:id="rId2"/>
    <sheet name="入力手順" sheetId="2" r:id="rId3"/>
  </sheets>
  <definedNames>
    <definedName name="_xlnm.Print_Area" localSheetId="0">確認シート!$A$2:$AG$32</definedName>
    <definedName name="_xlnm.Print_Area" localSheetId="1">記載例!$A$2:$AG$32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32" i="4" l="1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F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E14" i="4"/>
  <c r="AN32" i="6" l="1"/>
  <c r="AJ32" i="6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AG30" i="6" s="1"/>
  <c r="B32" i="6"/>
  <c r="AQ32" i="6" s="1"/>
  <c r="AQ31" i="6"/>
  <c r="AP31" i="6"/>
  <c r="AO31" i="6"/>
  <c r="AN31" i="6"/>
  <c r="AM31" i="6"/>
  <c r="AL31" i="6"/>
  <c r="AK31" i="6"/>
  <c r="AJ31" i="6"/>
  <c r="AI31" i="6"/>
  <c r="AQ30" i="6"/>
  <c r="AP30" i="6"/>
  <c r="AO30" i="6"/>
  <c r="AN30" i="6"/>
  <c r="AM30" i="6"/>
  <c r="AL30" i="6"/>
  <c r="AK30" i="6"/>
  <c r="AJ30" i="6"/>
  <c r="AI30" i="6"/>
  <c r="AQ29" i="6"/>
  <c r="AP29" i="6"/>
  <c r="AO29" i="6"/>
  <c r="AN29" i="6"/>
  <c r="AM29" i="6"/>
  <c r="AL29" i="6"/>
  <c r="AK29" i="6"/>
  <c r="AJ29" i="6"/>
  <c r="AI29" i="6"/>
  <c r="C27" i="6"/>
  <c r="C28" i="6" s="1"/>
  <c r="B27" i="6"/>
  <c r="AN26" i="6"/>
  <c r="AJ26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AG24" i="6" s="1"/>
  <c r="B26" i="6"/>
  <c r="AQ26" i="6" s="1"/>
  <c r="AQ25" i="6"/>
  <c r="AP25" i="6"/>
  <c r="AO25" i="6"/>
  <c r="AN25" i="6"/>
  <c r="AM25" i="6"/>
  <c r="AL25" i="6"/>
  <c r="AK25" i="6"/>
  <c r="AJ25" i="6"/>
  <c r="AI25" i="6"/>
  <c r="AQ24" i="6"/>
  <c r="AP24" i="6"/>
  <c r="AO24" i="6"/>
  <c r="AN24" i="6"/>
  <c r="AM24" i="6"/>
  <c r="AL24" i="6"/>
  <c r="AK24" i="6"/>
  <c r="AJ24" i="6"/>
  <c r="AI24" i="6"/>
  <c r="AQ23" i="6"/>
  <c r="AP23" i="6"/>
  <c r="AO23" i="6"/>
  <c r="AN23" i="6"/>
  <c r="AM23" i="6"/>
  <c r="AL23" i="6"/>
  <c r="AK23" i="6"/>
  <c r="AJ23" i="6"/>
  <c r="AI23" i="6"/>
  <c r="D22" i="6"/>
  <c r="E21" i="6"/>
  <c r="D21" i="6"/>
  <c r="C21" i="6"/>
  <c r="C22" i="6" s="1"/>
  <c r="B21" i="6"/>
  <c r="B22" i="6" s="1"/>
  <c r="AJ20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AG18" i="6" s="1"/>
  <c r="B20" i="6"/>
  <c r="AQ19" i="6"/>
  <c r="AP19" i="6"/>
  <c r="AO19" i="6"/>
  <c r="AN19" i="6"/>
  <c r="AM19" i="6"/>
  <c r="AL19" i="6"/>
  <c r="AK19" i="6"/>
  <c r="AR19" i="6" s="1"/>
  <c r="AJ19" i="6"/>
  <c r="AI19" i="6"/>
  <c r="AQ18" i="6"/>
  <c r="AP18" i="6"/>
  <c r="AO18" i="6"/>
  <c r="AN18" i="6"/>
  <c r="AM18" i="6"/>
  <c r="AL18" i="6"/>
  <c r="AK18" i="6"/>
  <c r="AJ18" i="6"/>
  <c r="AI18" i="6"/>
  <c r="AQ17" i="6"/>
  <c r="AP17" i="6"/>
  <c r="AO17" i="6"/>
  <c r="AN17" i="6"/>
  <c r="AM17" i="6"/>
  <c r="AL17" i="6"/>
  <c r="AK17" i="6"/>
  <c r="AJ17" i="6"/>
  <c r="AI17" i="6"/>
  <c r="D16" i="6"/>
  <c r="B16" i="6"/>
  <c r="E15" i="6"/>
  <c r="D15" i="6"/>
  <c r="C15" i="6"/>
  <c r="C16" i="6" s="1"/>
  <c r="B15" i="6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AG12" i="6"/>
  <c r="AG4" i="6" s="1"/>
  <c r="K14" i="6"/>
  <c r="J14" i="6"/>
  <c r="I14" i="6"/>
  <c r="H14" i="6"/>
  <c r="G14" i="6"/>
  <c r="F14" i="6"/>
  <c r="E14" i="6"/>
  <c r="D14" i="6"/>
  <c r="C14" i="6"/>
  <c r="B14" i="6"/>
  <c r="AQ13" i="6"/>
  <c r="AP13" i="6"/>
  <c r="AO13" i="6"/>
  <c r="AN13" i="6"/>
  <c r="AM13" i="6"/>
  <c r="AL13" i="6"/>
  <c r="AK13" i="6"/>
  <c r="AJ13" i="6"/>
  <c r="AI13" i="6"/>
  <c r="AQ12" i="6"/>
  <c r="AP12" i="6"/>
  <c r="AO12" i="6"/>
  <c r="AN12" i="6"/>
  <c r="AM12" i="6"/>
  <c r="AL12" i="6"/>
  <c r="AK12" i="6"/>
  <c r="AJ12" i="6"/>
  <c r="AI12" i="6"/>
  <c r="AQ11" i="6"/>
  <c r="AP11" i="6"/>
  <c r="AO11" i="6"/>
  <c r="AN11" i="6"/>
  <c r="AM11" i="6"/>
  <c r="AL11" i="6"/>
  <c r="AK11" i="6"/>
  <c r="AJ11" i="6"/>
  <c r="AI11" i="6"/>
  <c r="B9" i="6"/>
  <c r="C9" i="6" s="1"/>
  <c r="AR13" i="6" l="1"/>
  <c r="AN14" i="6"/>
  <c r="C10" i="6"/>
  <c r="D9" i="6"/>
  <c r="E16" i="6"/>
  <c r="F15" i="6"/>
  <c r="AQ20" i="6"/>
  <c r="AN20" i="6"/>
  <c r="AR25" i="6"/>
  <c r="AR31" i="6"/>
  <c r="B10" i="6"/>
  <c r="AJ14" i="6"/>
  <c r="E22" i="6"/>
  <c r="F21" i="6"/>
  <c r="AR29" i="6"/>
  <c r="AG28" i="6" s="1"/>
  <c r="AQ14" i="6"/>
  <c r="AG32" i="6"/>
  <c r="AK14" i="6"/>
  <c r="AO14" i="6"/>
  <c r="AK20" i="6"/>
  <c r="AO20" i="6"/>
  <c r="AK26" i="6"/>
  <c r="AO26" i="6"/>
  <c r="AK32" i="6"/>
  <c r="AO32" i="6"/>
  <c r="AL14" i="6"/>
  <c r="AP14" i="6"/>
  <c r="AL20" i="6"/>
  <c r="AP20" i="6"/>
  <c r="AL26" i="6"/>
  <c r="AP26" i="6"/>
  <c r="B28" i="6"/>
  <c r="AL32" i="6"/>
  <c r="AP32" i="6"/>
  <c r="AI14" i="6"/>
  <c r="AM14" i="6"/>
  <c r="AI20" i="6"/>
  <c r="AM20" i="6"/>
  <c r="AI26" i="6"/>
  <c r="AR26" i="6" s="1"/>
  <c r="AM26" i="6"/>
  <c r="D27" i="6"/>
  <c r="AI32" i="6"/>
  <c r="AR32" i="6" s="1"/>
  <c r="AM32" i="6"/>
  <c r="AI12" i="4"/>
  <c r="AJ12" i="4"/>
  <c r="AK12" i="4"/>
  <c r="AL12" i="4"/>
  <c r="AM12" i="4"/>
  <c r="AN12" i="4"/>
  <c r="AO12" i="4"/>
  <c r="AP12" i="4"/>
  <c r="AQ12" i="4"/>
  <c r="AI13" i="4"/>
  <c r="AJ13" i="4"/>
  <c r="AK13" i="4"/>
  <c r="AL13" i="4"/>
  <c r="AM13" i="4"/>
  <c r="AN13" i="4"/>
  <c r="AO13" i="4"/>
  <c r="AP13" i="4"/>
  <c r="AQ13" i="4"/>
  <c r="AI17" i="4"/>
  <c r="AJ17" i="4"/>
  <c r="AK17" i="4"/>
  <c r="AL17" i="4"/>
  <c r="AM17" i="4"/>
  <c r="AN17" i="4"/>
  <c r="AO17" i="4"/>
  <c r="AP17" i="4"/>
  <c r="AQ17" i="4"/>
  <c r="AI18" i="4"/>
  <c r="AJ18" i="4"/>
  <c r="AK18" i="4"/>
  <c r="AL18" i="4"/>
  <c r="AM18" i="4"/>
  <c r="AN18" i="4"/>
  <c r="AO18" i="4"/>
  <c r="AP18" i="4"/>
  <c r="AQ18" i="4"/>
  <c r="AI19" i="4"/>
  <c r="AJ19" i="4"/>
  <c r="AK19" i="4"/>
  <c r="AL19" i="4"/>
  <c r="AM19" i="4"/>
  <c r="AN19" i="4"/>
  <c r="AO19" i="4"/>
  <c r="AP19" i="4"/>
  <c r="AQ19" i="4"/>
  <c r="AI23" i="4"/>
  <c r="AJ23" i="4"/>
  <c r="AK23" i="4"/>
  <c r="AL23" i="4"/>
  <c r="AM23" i="4"/>
  <c r="AN23" i="4"/>
  <c r="AR23" i="4" s="1"/>
  <c r="AO23" i="4"/>
  <c r="AP23" i="4"/>
  <c r="AQ23" i="4"/>
  <c r="AI24" i="4"/>
  <c r="AJ24" i="4"/>
  <c r="AK24" i="4"/>
  <c r="AL24" i="4"/>
  <c r="AM24" i="4"/>
  <c r="AN24" i="4"/>
  <c r="AO24" i="4"/>
  <c r="AP24" i="4"/>
  <c r="AQ24" i="4"/>
  <c r="AI25" i="4"/>
  <c r="AJ25" i="4"/>
  <c r="AK25" i="4"/>
  <c r="AL25" i="4"/>
  <c r="AM25" i="4"/>
  <c r="AN25" i="4"/>
  <c r="AO25" i="4"/>
  <c r="AP25" i="4"/>
  <c r="AQ25" i="4"/>
  <c r="AI26" i="4"/>
  <c r="AJ26" i="4"/>
  <c r="AK26" i="4"/>
  <c r="AL26" i="4"/>
  <c r="AM26" i="4"/>
  <c r="AN26" i="4"/>
  <c r="AO26" i="4"/>
  <c r="AP26" i="4"/>
  <c r="AQ26" i="4"/>
  <c r="AI29" i="4"/>
  <c r="AJ29" i="4"/>
  <c r="AK29" i="4"/>
  <c r="AL29" i="4"/>
  <c r="AM29" i="4"/>
  <c r="AN29" i="4"/>
  <c r="AO29" i="4"/>
  <c r="AP29" i="4"/>
  <c r="AQ29" i="4"/>
  <c r="AI30" i="4"/>
  <c r="AJ30" i="4"/>
  <c r="AK30" i="4"/>
  <c r="AR30" i="4" s="1"/>
  <c r="AL30" i="4"/>
  <c r="AM30" i="4"/>
  <c r="AN30" i="4"/>
  <c r="AO30" i="4"/>
  <c r="AP30" i="4"/>
  <c r="AQ30" i="4"/>
  <c r="AI31" i="4"/>
  <c r="AJ31" i="4"/>
  <c r="AK31" i="4"/>
  <c r="AL31" i="4"/>
  <c r="AM31" i="4"/>
  <c r="AN31" i="4"/>
  <c r="AR31" i="4" s="1"/>
  <c r="AO31" i="4"/>
  <c r="AP31" i="4"/>
  <c r="AQ31" i="4"/>
  <c r="AI32" i="4"/>
  <c r="AJ32" i="4"/>
  <c r="AK32" i="4"/>
  <c r="AL32" i="4"/>
  <c r="AM32" i="4"/>
  <c r="AN32" i="4"/>
  <c r="AO32" i="4"/>
  <c r="AP32" i="4"/>
  <c r="AQ32" i="4"/>
  <c r="AR12" i="4" l="1"/>
  <c r="AR32" i="4"/>
  <c r="AR29" i="4"/>
  <c r="AR25" i="4"/>
  <c r="AR24" i="4"/>
  <c r="AR26" i="4"/>
  <c r="AR17" i="4"/>
  <c r="AR19" i="4"/>
  <c r="AR13" i="4"/>
  <c r="AR14" i="6"/>
  <c r="E27" i="6"/>
  <c r="D28" i="6"/>
  <c r="F22" i="6"/>
  <c r="G21" i="6"/>
  <c r="F16" i="6"/>
  <c r="G15" i="6"/>
  <c r="D10" i="6"/>
  <c r="E9" i="6"/>
  <c r="AR20" i="6"/>
  <c r="AR18" i="4"/>
  <c r="B27" i="4"/>
  <c r="B28" i="4" l="1"/>
  <c r="G16" i="6"/>
  <c r="H15" i="6"/>
  <c r="E28" i="6"/>
  <c r="F27" i="6"/>
  <c r="E10" i="6"/>
  <c r="F9" i="6"/>
  <c r="G22" i="6"/>
  <c r="H21" i="6"/>
  <c r="AG28" i="4"/>
  <c r="C27" i="4"/>
  <c r="AG30" i="4"/>
  <c r="AG32" i="4" s="1"/>
  <c r="B21" i="4"/>
  <c r="B15" i="4"/>
  <c r="B22" i="4" l="1"/>
  <c r="B16" i="4"/>
  <c r="F10" i="6"/>
  <c r="G9" i="6"/>
  <c r="I15" i="6"/>
  <c r="H16" i="6"/>
  <c r="I21" i="6"/>
  <c r="H22" i="6"/>
  <c r="F28" i="6"/>
  <c r="G27" i="6"/>
  <c r="AJ14" i="4"/>
  <c r="AN14" i="4"/>
  <c r="AP14" i="4"/>
  <c r="AM14" i="4"/>
  <c r="AK14" i="4"/>
  <c r="AO14" i="4"/>
  <c r="AL14" i="4"/>
  <c r="AI14" i="4"/>
  <c r="AQ14" i="4"/>
  <c r="AL20" i="4"/>
  <c r="AP20" i="4"/>
  <c r="AQ20" i="4"/>
  <c r="AK20" i="4"/>
  <c r="AI20" i="4"/>
  <c r="AM20" i="4"/>
  <c r="AO20" i="4"/>
  <c r="AJ20" i="4"/>
  <c r="AN20" i="4"/>
  <c r="D27" i="4"/>
  <c r="C28" i="4"/>
  <c r="AG24" i="4"/>
  <c r="C21" i="4"/>
  <c r="AG12" i="4"/>
  <c r="AG18" i="4"/>
  <c r="C15" i="4"/>
  <c r="AI11" i="4"/>
  <c r="AJ11" i="4"/>
  <c r="AK11" i="4"/>
  <c r="AL11" i="4"/>
  <c r="AM11" i="4"/>
  <c r="AN11" i="4"/>
  <c r="AO11" i="4"/>
  <c r="AP11" i="4"/>
  <c r="AQ11" i="4"/>
  <c r="AR11" i="4" l="1"/>
  <c r="AG3" i="4" s="1"/>
  <c r="G28" i="6"/>
  <c r="H27" i="6"/>
  <c r="I16" i="6"/>
  <c r="J15" i="6"/>
  <c r="I22" i="6"/>
  <c r="J21" i="6"/>
  <c r="G10" i="6"/>
  <c r="H9" i="6"/>
  <c r="AG4" i="4"/>
  <c r="AR14" i="4"/>
  <c r="AR20" i="4"/>
  <c r="E27" i="4"/>
  <c r="D28" i="4"/>
  <c r="C22" i="4"/>
  <c r="D21" i="4"/>
  <c r="D15" i="4"/>
  <c r="C16" i="4"/>
  <c r="AG5" i="4" l="1"/>
  <c r="AG6" i="4" s="1"/>
  <c r="J16" i="6"/>
  <c r="K15" i="6"/>
  <c r="I9" i="6"/>
  <c r="H10" i="6"/>
  <c r="J22" i="6"/>
  <c r="K21" i="6"/>
  <c r="I27" i="6"/>
  <c r="H28" i="6"/>
  <c r="E28" i="4"/>
  <c r="F27" i="4"/>
  <c r="E21" i="4"/>
  <c r="D22" i="4"/>
  <c r="E15" i="4"/>
  <c r="D16" i="4"/>
  <c r="B9" i="4"/>
  <c r="I10" i="6" l="1"/>
  <c r="J9" i="6"/>
  <c r="K16" i="6"/>
  <c r="L15" i="6"/>
  <c r="K22" i="6"/>
  <c r="L21" i="6"/>
  <c r="I28" i="6"/>
  <c r="J27" i="6"/>
  <c r="F28" i="4"/>
  <c r="G27" i="4"/>
  <c r="F21" i="4"/>
  <c r="E22" i="4"/>
  <c r="E16" i="4"/>
  <c r="F15" i="4"/>
  <c r="B10" i="4"/>
  <c r="C9" i="4"/>
  <c r="J28" i="6" l="1"/>
  <c r="K27" i="6"/>
  <c r="L22" i="6"/>
  <c r="M21" i="6"/>
  <c r="K9" i="6"/>
  <c r="J10" i="6"/>
  <c r="M15" i="6"/>
  <c r="L16" i="6"/>
  <c r="H27" i="4"/>
  <c r="G28" i="4"/>
  <c r="F22" i="4"/>
  <c r="G21" i="4"/>
  <c r="F16" i="4"/>
  <c r="G15" i="4"/>
  <c r="D9" i="4"/>
  <c r="C10" i="4"/>
  <c r="M22" i="6" l="1"/>
  <c r="N21" i="6"/>
  <c r="K28" i="6"/>
  <c r="L27" i="6"/>
  <c r="M16" i="6"/>
  <c r="N15" i="6"/>
  <c r="K10" i="6"/>
  <c r="L9" i="6"/>
  <c r="I27" i="4"/>
  <c r="H28" i="4"/>
  <c r="G22" i="4"/>
  <c r="H21" i="4"/>
  <c r="H15" i="4"/>
  <c r="G16" i="4"/>
  <c r="E9" i="4"/>
  <c r="D10" i="4"/>
  <c r="N16" i="6" l="1"/>
  <c r="O15" i="6"/>
  <c r="L28" i="6"/>
  <c r="M27" i="6"/>
  <c r="M9" i="6"/>
  <c r="L10" i="6"/>
  <c r="N22" i="6"/>
  <c r="O21" i="6"/>
  <c r="I28" i="4"/>
  <c r="J27" i="4"/>
  <c r="I21" i="4"/>
  <c r="H22" i="4"/>
  <c r="I15" i="4"/>
  <c r="H16" i="4"/>
  <c r="E10" i="4"/>
  <c r="F9" i="4"/>
  <c r="M28" i="6" l="1"/>
  <c r="N27" i="6"/>
  <c r="N9" i="6"/>
  <c r="M10" i="6"/>
  <c r="O16" i="6"/>
  <c r="P15" i="6"/>
  <c r="O22" i="6"/>
  <c r="P21" i="6"/>
  <c r="J28" i="4"/>
  <c r="K27" i="4"/>
  <c r="J21" i="4"/>
  <c r="I22" i="4"/>
  <c r="I16" i="4"/>
  <c r="J15" i="4"/>
  <c r="F10" i="4"/>
  <c r="G9" i="4"/>
  <c r="P22" i="6" l="1"/>
  <c r="Q21" i="6"/>
  <c r="N10" i="6"/>
  <c r="O9" i="6"/>
  <c r="Q15" i="6"/>
  <c r="P16" i="6"/>
  <c r="N28" i="6"/>
  <c r="O27" i="6"/>
  <c r="L27" i="4"/>
  <c r="K28" i="4"/>
  <c r="J22" i="4"/>
  <c r="K21" i="4"/>
  <c r="J16" i="4"/>
  <c r="K15" i="4"/>
  <c r="H9" i="4"/>
  <c r="G10" i="4"/>
  <c r="Q16" i="6" l="1"/>
  <c r="R15" i="6"/>
  <c r="O10" i="6"/>
  <c r="P9" i="6"/>
  <c r="O28" i="6"/>
  <c r="P27" i="6"/>
  <c r="Q22" i="6"/>
  <c r="R21" i="6"/>
  <c r="M27" i="4"/>
  <c r="L28" i="4"/>
  <c r="K22" i="4"/>
  <c r="L21" i="4"/>
  <c r="L15" i="4"/>
  <c r="K16" i="4"/>
  <c r="I9" i="4"/>
  <c r="H10" i="4"/>
  <c r="R22" i="6" l="1"/>
  <c r="S21" i="6"/>
  <c r="Q9" i="6"/>
  <c r="P10" i="6"/>
  <c r="P28" i="6"/>
  <c r="Q27" i="6"/>
  <c r="R16" i="6"/>
  <c r="S15" i="6"/>
  <c r="M28" i="4"/>
  <c r="N27" i="4"/>
  <c r="M21" i="4"/>
  <c r="L22" i="4"/>
  <c r="M15" i="4"/>
  <c r="L16" i="4"/>
  <c r="I10" i="4"/>
  <c r="J9" i="4"/>
  <c r="S16" i="6" l="1"/>
  <c r="T15" i="6"/>
  <c r="R9" i="6"/>
  <c r="Q10" i="6"/>
  <c r="S22" i="6"/>
  <c r="T21" i="6"/>
  <c r="Q28" i="6"/>
  <c r="R27" i="6"/>
  <c r="N28" i="4"/>
  <c r="O27" i="4"/>
  <c r="N21" i="4"/>
  <c r="M22" i="4"/>
  <c r="M16" i="4"/>
  <c r="N15" i="4"/>
  <c r="J10" i="4"/>
  <c r="K9" i="4"/>
  <c r="R28" i="6" l="1"/>
  <c r="S27" i="6"/>
  <c r="S9" i="6"/>
  <c r="R10" i="6"/>
  <c r="U21" i="6"/>
  <c r="T22" i="6"/>
  <c r="T16" i="6"/>
  <c r="U15" i="6"/>
  <c r="P27" i="4"/>
  <c r="O28" i="4"/>
  <c r="N22" i="4"/>
  <c r="O21" i="4"/>
  <c r="N16" i="4"/>
  <c r="O15" i="4"/>
  <c r="L9" i="4"/>
  <c r="K10" i="4"/>
  <c r="U16" i="6" l="1"/>
  <c r="V15" i="6"/>
  <c r="U22" i="6"/>
  <c r="V21" i="6"/>
  <c r="S10" i="6"/>
  <c r="T9" i="6"/>
  <c r="S28" i="6"/>
  <c r="T27" i="6"/>
  <c r="Q27" i="4"/>
  <c r="P28" i="4"/>
  <c r="O22" i="4"/>
  <c r="P21" i="4"/>
  <c r="P15" i="4"/>
  <c r="O16" i="4"/>
  <c r="M9" i="4"/>
  <c r="L10" i="4"/>
  <c r="V22" i="6" l="1"/>
  <c r="W21" i="6"/>
  <c r="U27" i="6"/>
  <c r="T28" i="6"/>
  <c r="V16" i="6"/>
  <c r="W15" i="6"/>
  <c r="T10" i="6"/>
  <c r="U9" i="6"/>
  <c r="Q28" i="4"/>
  <c r="R27" i="4"/>
  <c r="Q21" i="4"/>
  <c r="P22" i="4"/>
  <c r="Q15" i="4"/>
  <c r="P16" i="4"/>
  <c r="M10" i="4"/>
  <c r="N9" i="4"/>
  <c r="V9" i="6" l="1"/>
  <c r="U10" i="6"/>
  <c r="U28" i="6"/>
  <c r="V27" i="6"/>
  <c r="W16" i="6"/>
  <c r="X15" i="6"/>
  <c r="W22" i="6"/>
  <c r="X21" i="6"/>
  <c r="R28" i="4"/>
  <c r="S27" i="4"/>
  <c r="R21" i="4"/>
  <c r="Q22" i="4"/>
  <c r="Q16" i="4"/>
  <c r="R15" i="4"/>
  <c r="N10" i="4"/>
  <c r="O9" i="4"/>
  <c r="W9" i="6" l="1"/>
  <c r="V10" i="6"/>
  <c r="V28" i="6"/>
  <c r="W27" i="6"/>
  <c r="Y21" i="6"/>
  <c r="X22" i="6"/>
  <c r="Y15" i="6"/>
  <c r="X16" i="6"/>
  <c r="T27" i="4"/>
  <c r="S28" i="4"/>
  <c r="R22" i="4"/>
  <c r="S21" i="4"/>
  <c r="R16" i="4"/>
  <c r="S15" i="4"/>
  <c r="P9" i="4"/>
  <c r="O10" i="4"/>
  <c r="Y22" i="6" l="1"/>
  <c r="Z21" i="6"/>
  <c r="W28" i="6"/>
  <c r="X27" i="6"/>
  <c r="W10" i="6"/>
  <c r="X9" i="6"/>
  <c r="Y16" i="6"/>
  <c r="Z15" i="6"/>
  <c r="U27" i="4"/>
  <c r="T28" i="4"/>
  <c r="S22" i="4"/>
  <c r="T21" i="4"/>
  <c r="T15" i="4"/>
  <c r="S16" i="4"/>
  <c r="Q9" i="4"/>
  <c r="P10" i="4"/>
  <c r="Y27" i="6" l="1"/>
  <c r="X28" i="6"/>
  <c r="Z16" i="6"/>
  <c r="AA15" i="6"/>
  <c r="Z22" i="6"/>
  <c r="AA21" i="6"/>
  <c r="X10" i="6"/>
  <c r="Y9" i="6"/>
  <c r="U28" i="4"/>
  <c r="V27" i="4"/>
  <c r="U21" i="4"/>
  <c r="T22" i="4"/>
  <c r="U15" i="4"/>
  <c r="T16" i="4"/>
  <c r="Q10" i="4"/>
  <c r="R9" i="4"/>
  <c r="AA16" i="6" l="1"/>
  <c r="AB15" i="6"/>
  <c r="Z9" i="6"/>
  <c r="Y10" i="6"/>
  <c r="AA22" i="6"/>
  <c r="AB21" i="6"/>
  <c r="Y28" i="6"/>
  <c r="Z27" i="6"/>
  <c r="V28" i="4"/>
  <c r="W27" i="4"/>
  <c r="V21" i="4"/>
  <c r="U22" i="4"/>
  <c r="U16" i="4"/>
  <c r="V15" i="4"/>
  <c r="R10" i="4"/>
  <c r="S9" i="4"/>
  <c r="Z28" i="6" l="1"/>
  <c r="AA27" i="6"/>
  <c r="AA9" i="6"/>
  <c r="Z10" i="6"/>
  <c r="AB22" i="6"/>
  <c r="AC21" i="6"/>
  <c r="AC15" i="6"/>
  <c r="AB16" i="6"/>
  <c r="X27" i="4"/>
  <c r="W28" i="4"/>
  <c r="V22" i="4"/>
  <c r="W21" i="4"/>
  <c r="V16" i="4"/>
  <c r="W15" i="4"/>
  <c r="T9" i="4"/>
  <c r="S10" i="4"/>
  <c r="AA10" i="6" l="1"/>
  <c r="AB9" i="6"/>
  <c r="AC16" i="6"/>
  <c r="AD15" i="6"/>
  <c r="AC22" i="6"/>
  <c r="AD21" i="6"/>
  <c r="AA28" i="6"/>
  <c r="AB27" i="6"/>
  <c r="Y27" i="4"/>
  <c r="X28" i="4"/>
  <c r="W22" i="4"/>
  <c r="X21" i="4"/>
  <c r="X15" i="4"/>
  <c r="W16" i="4"/>
  <c r="U9" i="4"/>
  <c r="T10" i="4"/>
  <c r="AD16" i="6" l="1"/>
  <c r="AE15" i="6"/>
  <c r="AD22" i="6"/>
  <c r="AE21" i="6"/>
  <c r="AC9" i="6"/>
  <c r="AB10" i="6"/>
  <c r="AB28" i="6"/>
  <c r="AC27" i="6"/>
  <c r="Y28" i="4"/>
  <c r="Z27" i="4"/>
  <c r="Y21" i="4"/>
  <c r="X22" i="4"/>
  <c r="Y15" i="4"/>
  <c r="X16" i="4"/>
  <c r="U10" i="4"/>
  <c r="V9" i="4"/>
  <c r="AE22" i="6" l="1"/>
  <c r="AF21" i="6"/>
  <c r="AC28" i="6"/>
  <c r="AD27" i="6"/>
  <c r="AE16" i="6"/>
  <c r="AF15" i="6"/>
  <c r="AD9" i="6"/>
  <c r="AC10" i="6"/>
  <c r="Z28" i="4"/>
  <c r="AA27" i="4"/>
  <c r="Z21" i="4"/>
  <c r="Y22" i="4"/>
  <c r="Y16" i="4"/>
  <c r="Z15" i="4"/>
  <c r="V10" i="4"/>
  <c r="W9" i="4"/>
  <c r="AD28" i="6" l="1"/>
  <c r="AE27" i="6"/>
  <c r="AD10" i="6"/>
  <c r="AE9" i="6"/>
  <c r="AF16" i="6"/>
  <c r="AM15" i="6"/>
  <c r="AR17" i="6"/>
  <c r="AG16" i="6" s="1"/>
  <c r="AG20" i="6" s="1"/>
  <c r="AP15" i="6"/>
  <c r="AN15" i="6"/>
  <c r="AI15" i="6"/>
  <c r="AQ15" i="6"/>
  <c r="AJ15" i="6"/>
  <c r="AL15" i="6"/>
  <c r="AO15" i="6"/>
  <c r="AK15" i="6"/>
  <c r="AF22" i="6"/>
  <c r="AL21" i="6"/>
  <c r="AR23" i="6"/>
  <c r="AG22" i="6" s="1"/>
  <c r="AG26" i="6" s="1"/>
  <c r="AK21" i="6"/>
  <c r="AI21" i="6"/>
  <c r="AQ21" i="6"/>
  <c r="AM21" i="6"/>
  <c r="AJ21" i="6"/>
  <c r="AP21" i="6"/>
  <c r="AN21" i="6"/>
  <c r="AO21" i="6"/>
  <c r="AB27" i="4"/>
  <c r="AA28" i="4"/>
  <c r="Z22" i="4"/>
  <c r="AA21" i="4"/>
  <c r="Z16" i="4"/>
  <c r="AA15" i="4"/>
  <c r="X9" i="4"/>
  <c r="W10" i="4"/>
  <c r="AO22" i="6" l="1"/>
  <c r="AM22" i="6"/>
  <c r="AR24" i="6"/>
  <c r="AQ22" i="6"/>
  <c r="AK22" i="6"/>
  <c r="AI22" i="6"/>
  <c r="AN22" i="6"/>
  <c r="AP22" i="6"/>
  <c r="AL22" i="6"/>
  <c r="AJ22" i="6"/>
  <c r="AE10" i="6"/>
  <c r="AF9" i="6"/>
  <c r="AR15" i="6"/>
  <c r="AE28" i="6"/>
  <c r="AF27" i="6"/>
  <c r="AR21" i="6"/>
  <c r="AQ16" i="6"/>
  <c r="AI16" i="6"/>
  <c r="AO16" i="6"/>
  <c r="AN16" i="6"/>
  <c r="AJ16" i="6"/>
  <c r="AM16" i="6"/>
  <c r="AR18" i="6"/>
  <c r="AL16" i="6"/>
  <c r="AP16" i="6"/>
  <c r="AK16" i="6"/>
  <c r="AC27" i="4"/>
  <c r="AB28" i="4"/>
  <c r="AA22" i="4"/>
  <c r="AB21" i="4"/>
  <c r="AB15" i="4"/>
  <c r="AA16" i="4"/>
  <c r="Y9" i="4"/>
  <c r="X10" i="4"/>
  <c r="AR16" i="6" l="1"/>
  <c r="AF10" i="6"/>
  <c r="AR12" i="6" s="1"/>
  <c r="AR11" i="6"/>
  <c r="AR22" i="6"/>
  <c r="AF28" i="6"/>
  <c r="AP27" i="6"/>
  <c r="AK27" i="6"/>
  <c r="AO27" i="6"/>
  <c r="AN27" i="6"/>
  <c r="AJ27" i="6"/>
  <c r="AQ27" i="6"/>
  <c r="AL27" i="6"/>
  <c r="AM27" i="6"/>
  <c r="AI27" i="6"/>
  <c r="AC28" i="4"/>
  <c r="AD27" i="4"/>
  <c r="AC21" i="4"/>
  <c r="AB22" i="4"/>
  <c r="AC15" i="4"/>
  <c r="AB16" i="4"/>
  <c r="Y10" i="4"/>
  <c r="Z9" i="4"/>
  <c r="AR27" i="6" l="1"/>
  <c r="AG10" i="6"/>
  <c r="AG14" i="6" s="1"/>
  <c r="AG3" i="6"/>
  <c r="AG5" i="6" s="1"/>
  <c r="AG6" i="6" s="1"/>
  <c r="AR30" i="6"/>
  <c r="AJ28" i="6"/>
  <c r="AK28" i="6"/>
  <c r="AP28" i="6"/>
  <c r="AN28" i="6"/>
  <c r="AQ28" i="6"/>
  <c r="AI28" i="6"/>
  <c r="AL28" i="6"/>
  <c r="AM28" i="6"/>
  <c r="AO28" i="6"/>
  <c r="AD28" i="4"/>
  <c r="AE27" i="4"/>
  <c r="AD21" i="4"/>
  <c r="AC22" i="4"/>
  <c r="AC16" i="4"/>
  <c r="AD15" i="4"/>
  <c r="Z10" i="4"/>
  <c r="AA9" i="4"/>
  <c r="AR28" i="6" l="1"/>
  <c r="AF27" i="4"/>
  <c r="AE28" i="4"/>
  <c r="AD22" i="4"/>
  <c r="AE21" i="4"/>
  <c r="AD16" i="4"/>
  <c r="AE15" i="4"/>
  <c r="AB9" i="4"/>
  <c r="AA10" i="4"/>
  <c r="AQ27" i="4" l="1"/>
  <c r="AJ27" i="4"/>
  <c r="AL27" i="4"/>
  <c r="AK27" i="4"/>
  <c r="AM27" i="4"/>
  <c r="AI27" i="4"/>
  <c r="AN27" i="4"/>
  <c r="AP27" i="4"/>
  <c r="AO27" i="4"/>
  <c r="AF28" i="4"/>
  <c r="AE22" i="4"/>
  <c r="AF21" i="4"/>
  <c r="AF15" i="4"/>
  <c r="AE16" i="4"/>
  <c r="AC9" i="4"/>
  <c r="AB10" i="4"/>
  <c r="AR27" i="4" l="1"/>
  <c r="AL28" i="4"/>
  <c r="AO28" i="4"/>
  <c r="AM28" i="4"/>
  <c r="AP28" i="4"/>
  <c r="AI28" i="4"/>
  <c r="AJ28" i="4"/>
  <c r="AQ28" i="4"/>
  <c r="AN28" i="4"/>
  <c r="AK28" i="4"/>
  <c r="AP21" i="4"/>
  <c r="AK21" i="4"/>
  <c r="AN21" i="4"/>
  <c r="AI21" i="4"/>
  <c r="AM21" i="4"/>
  <c r="AQ21" i="4"/>
  <c r="AL21" i="4"/>
  <c r="AJ21" i="4"/>
  <c r="AO21" i="4"/>
  <c r="AG16" i="4"/>
  <c r="AG20" i="4" s="1"/>
  <c r="AQ15" i="4"/>
  <c r="AI15" i="4"/>
  <c r="AJ15" i="4"/>
  <c r="AO15" i="4"/>
  <c r="AP15" i="4"/>
  <c r="AL15" i="4"/>
  <c r="AM15" i="4"/>
  <c r="AN15" i="4"/>
  <c r="AK15" i="4"/>
  <c r="AF22" i="4"/>
  <c r="AG22" i="4"/>
  <c r="AG26" i="4" s="1"/>
  <c r="AF16" i="4"/>
  <c r="AC10" i="4"/>
  <c r="AD9" i="4"/>
  <c r="AR28" i="4" l="1"/>
  <c r="AQ22" i="4"/>
  <c r="AJ22" i="4"/>
  <c r="AK22" i="4"/>
  <c r="AO22" i="4"/>
  <c r="AL22" i="4"/>
  <c r="AI22" i="4"/>
  <c r="AP22" i="4"/>
  <c r="AM22" i="4"/>
  <c r="AN22" i="4"/>
  <c r="AR21" i="4"/>
  <c r="AL16" i="4"/>
  <c r="AO16" i="4"/>
  <c r="AK16" i="4"/>
  <c r="AP16" i="4"/>
  <c r="AQ16" i="4"/>
  <c r="AJ16" i="4"/>
  <c r="AN16" i="4"/>
  <c r="AI16" i="4"/>
  <c r="AM16" i="4"/>
  <c r="AR15" i="4"/>
  <c r="AD10" i="4"/>
  <c r="AE9" i="4"/>
  <c r="AR22" i="4" l="1"/>
  <c r="AR16" i="4"/>
  <c r="AF9" i="4"/>
  <c r="AE10" i="4"/>
  <c r="AG10" i="4" l="1"/>
  <c r="AG14" i="4" s="1"/>
  <c r="AF10" i="4"/>
</calcChain>
</file>

<file path=xl/comments1.xml><?xml version="1.0" encoding="utf-8"?>
<comments xmlns="http://schemas.openxmlformats.org/spreadsheetml/2006/main">
  <authors>
    <author>坂口　信之</author>
  </authors>
  <commentList>
    <comment ref="X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対象期間に含まない。</t>
        </r>
      </text>
    </comment>
    <comment ref="AG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現場管理費率（地域補正後）に加算する。（上限2%）</t>
        </r>
      </text>
    </comment>
    <comment ref="C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着手日、完了日、休工日、対象期間外とする項目（凡例）から選択</t>
        </r>
      </text>
    </comment>
    <comment ref="AE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気象庁HPなどで確認した最高気温等を記載。</t>
        </r>
      </text>
    </comment>
    <comment ref="U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日最高気温、暑さ指数のどちらかが基準を超えていれば真夏日とする。</t>
        </r>
      </text>
    </comment>
    <comment ref="M26" authorId="0" shapeId="0">
      <text>
        <r>
          <rPr>
            <sz val="9"/>
            <color indexed="81"/>
            <rFont val="MS P ゴシック"/>
            <family val="3"/>
            <charset val="128"/>
          </rPr>
          <t>休工日や対象期間外の場合は、真夏日としてカウントしない。</t>
        </r>
      </text>
    </comment>
  </commentList>
</comments>
</file>

<file path=xl/sharedStrings.xml><?xml version="1.0" encoding="utf-8"?>
<sst xmlns="http://schemas.openxmlformats.org/spreadsheetml/2006/main" count="226" uniqueCount="53">
  <si>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</si>
  <si>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</si>
  <si>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</si>
  <si>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から</t>
    <phoneticPr fontId="1"/>
  </si>
  <si>
    <t>上段:対象期間</t>
    <rPh sb="0" eb="2">
      <t>ジョウダン</t>
    </rPh>
    <rPh sb="3" eb="5">
      <t>タイショウ</t>
    </rPh>
    <rPh sb="5" eb="7">
      <t>キカン</t>
    </rPh>
    <phoneticPr fontId="1"/>
  </si>
  <si>
    <t>休</t>
    <rPh sb="0" eb="1">
      <t>キュウ</t>
    </rPh>
    <phoneticPr fontId="1"/>
  </si>
  <si>
    <t>工事名</t>
    <rPh sb="0" eb="2">
      <t>コウジ</t>
    </rPh>
    <rPh sb="2" eb="3">
      <t>メイ</t>
    </rPh>
    <phoneticPr fontId="1"/>
  </si>
  <si>
    <t>工　期</t>
    <rPh sb="0" eb="1">
      <t>コウ</t>
    </rPh>
    <rPh sb="2" eb="3">
      <t>キ</t>
    </rPh>
    <phoneticPr fontId="1"/>
  </si>
  <si>
    <t>夏</t>
    <rPh sb="0" eb="1">
      <t>ナツ</t>
    </rPh>
    <phoneticPr fontId="1"/>
  </si>
  <si>
    <t>現場閉所日</t>
    <rPh sb="0" eb="2">
      <t>ゲンバ</t>
    </rPh>
    <rPh sb="2" eb="4">
      <t>ヘイショ</t>
    </rPh>
    <rPh sb="4" eb="5">
      <t>ビ</t>
    </rPh>
    <phoneticPr fontId="1"/>
  </si>
  <si>
    <t>年末年始</t>
    <rPh sb="0" eb="2">
      <t>ネンマツ</t>
    </rPh>
    <rPh sb="2" eb="4">
      <t>ネンシ</t>
    </rPh>
    <phoneticPr fontId="1"/>
  </si>
  <si>
    <t>夏季休暇</t>
    <rPh sb="0" eb="2">
      <t>カキ</t>
    </rPh>
    <rPh sb="2" eb="4">
      <t>キュウカ</t>
    </rPh>
    <phoneticPr fontId="1"/>
  </si>
  <si>
    <t>中</t>
    <rPh sb="0" eb="1">
      <t>チュウ</t>
    </rPh>
    <phoneticPr fontId="1"/>
  </si>
  <si>
    <t>一時中止</t>
    <rPh sb="0" eb="2">
      <t>イチジ</t>
    </rPh>
    <rPh sb="2" eb="4">
      <t>チュウシ</t>
    </rPh>
    <phoneticPr fontId="1"/>
  </si>
  <si>
    <t>外</t>
    <rPh sb="0" eb="1">
      <t>ホカ</t>
    </rPh>
    <phoneticPr fontId="1"/>
  </si>
  <si>
    <t>その他</t>
    <rPh sb="2" eb="3">
      <t>タ</t>
    </rPh>
    <phoneticPr fontId="1"/>
  </si>
  <si>
    <t>○○道路改良工事</t>
    <rPh sb="2" eb="4">
      <t>ドウロ</t>
    </rPh>
    <rPh sb="4" eb="6">
      <t>カイリョウ</t>
    </rPh>
    <rPh sb="6" eb="8">
      <t>コウジ</t>
    </rPh>
    <phoneticPr fontId="1"/>
  </si>
  <si>
    <t>まで</t>
    <phoneticPr fontId="1"/>
  </si>
  <si>
    <t>着手月</t>
    <rPh sb="0" eb="2">
      <t>チャクシュ</t>
    </rPh>
    <rPh sb="2" eb="3">
      <t>ヅキ</t>
    </rPh>
    <phoneticPr fontId="1"/>
  </si>
  <si>
    <t>完了月</t>
    <rPh sb="0" eb="2">
      <t>カンリョウ</t>
    </rPh>
    <rPh sb="2" eb="3">
      <t>ヅキ</t>
    </rPh>
    <phoneticPr fontId="1"/>
  </si>
  <si>
    <t>完</t>
    <rPh sb="0" eb="1">
      <t>カン</t>
    </rPh>
    <phoneticPr fontId="1"/>
  </si>
  <si>
    <t>現場完成日</t>
    <rPh sb="0" eb="2">
      <t>ゲンバ</t>
    </rPh>
    <rPh sb="2" eb="4">
      <t>カンセイ</t>
    </rPh>
    <rPh sb="4" eb="5">
      <t>ビ</t>
    </rPh>
    <phoneticPr fontId="1"/>
  </si>
  <si>
    <t>着</t>
    <rPh sb="0" eb="1">
      <t>チャク</t>
    </rPh>
    <phoneticPr fontId="1"/>
  </si>
  <si>
    <t>現場着手日</t>
    <rPh sb="0" eb="2">
      <t>ゲンバ</t>
    </rPh>
    <rPh sb="2" eb="4">
      <t>チャクシュ</t>
    </rPh>
    <rPh sb="4" eb="5">
      <t>ビ</t>
    </rPh>
    <phoneticPr fontId="1"/>
  </si>
  <si>
    <t>※凡例</t>
    <rPh sb="1" eb="3">
      <t>ハンレイ</t>
    </rPh>
    <phoneticPr fontId="1"/>
  </si>
  <si>
    <t>工場制作期間</t>
    <rPh sb="0" eb="4">
      <t>コウジョウセイサク</t>
    </rPh>
    <rPh sb="4" eb="6">
      <t>キカン</t>
    </rPh>
    <phoneticPr fontId="1"/>
  </si>
  <si>
    <t>対象期間</t>
    <rPh sb="0" eb="2">
      <t>タイショウ</t>
    </rPh>
    <rPh sb="2" eb="4">
      <t>キカン</t>
    </rPh>
    <phoneticPr fontId="1"/>
  </si>
  <si>
    <t>入力状況</t>
    <rPh sb="0" eb="2">
      <t>ニュウリョク</t>
    </rPh>
    <rPh sb="2" eb="4">
      <t>ジョウキョウ</t>
    </rPh>
    <phoneticPr fontId="1"/>
  </si>
  <si>
    <t>確認シートについて</t>
    <rPh sb="0" eb="2">
      <t>カクニン</t>
    </rPh>
    <phoneticPr fontId="1"/>
  </si>
  <si>
    <t>必ずしも、この確認シートを使用する必要はありません。</t>
    <rPh sb="0" eb="1">
      <t>カナラ</t>
    </rPh>
    <rPh sb="7" eb="9">
      <t>カクニン</t>
    </rPh>
    <rPh sb="13" eb="15">
      <t>シヨウ</t>
    </rPh>
    <rPh sb="17" eb="19">
      <t>ヒツヨウ</t>
    </rPh>
    <phoneticPr fontId="1"/>
  </si>
  <si>
    <t>入力手順</t>
    <rPh sb="0" eb="2">
      <t>ニュウリョク</t>
    </rPh>
    <rPh sb="2" eb="4">
      <t>テジュン</t>
    </rPh>
    <phoneticPr fontId="1"/>
  </si>
  <si>
    <t>・</t>
    <phoneticPr fontId="1"/>
  </si>
  <si>
    <t>利用にあたっては、記載例及び以下の入力手順を確認し利用してください。</t>
    <rPh sb="0" eb="2">
      <t>リヨウ</t>
    </rPh>
    <rPh sb="9" eb="11">
      <t>キサイ</t>
    </rPh>
    <rPh sb="11" eb="12">
      <t>レイ</t>
    </rPh>
    <rPh sb="12" eb="13">
      <t>オヨ</t>
    </rPh>
    <rPh sb="14" eb="16">
      <t>イカ</t>
    </rPh>
    <rPh sb="17" eb="19">
      <t>ニュウリョク</t>
    </rPh>
    <rPh sb="19" eb="21">
      <t>テジュン</t>
    </rPh>
    <rPh sb="22" eb="24">
      <t>カクニン</t>
    </rPh>
    <rPh sb="25" eb="27">
      <t>リヨウ</t>
    </rPh>
    <phoneticPr fontId="1"/>
  </si>
  <si>
    <t>製</t>
    <rPh sb="0" eb="1">
      <t>セイ</t>
    </rPh>
    <phoneticPr fontId="1"/>
  </si>
  <si>
    <t>工場製作期間</t>
    <rPh sb="0" eb="2">
      <t>コウジョウ</t>
    </rPh>
    <rPh sb="2" eb="4">
      <t>セイサク</t>
    </rPh>
    <rPh sb="4" eb="6">
      <t>キカン</t>
    </rPh>
    <phoneticPr fontId="1"/>
  </si>
  <si>
    <t>工事着手日</t>
    <rPh sb="0" eb="2">
      <t>コウジ</t>
    </rPh>
    <rPh sb="2" eb="4">
      <t>チャクシュ</t>
    </rPh>
    <rPh sb="4" eb="5">
      <t>ビ</t>
    </rPh>
    <phoneticPr fontId="1"/>
  </si>
  <si>
    <t>工事完成日</t>
    <rPh sb="0" eb="2">
      <t>コウジ</t>
    </rPh>
    <rPh sb="2" eb="4">
      <t>カンセイ</t>
    </rPh>
    <rPh sb="4" eb="5">
      <t>ビ</t>
    </rPh>
    <phoneticPr fontId="1"/>
  </si>
  <si>
    <t>休工日</t>
    <rPh sb="0" eb="1">
      <t>キュウ</t>
    </rPh>
    <rPh sb="1" eb="2">
      <t>コウ</t>
    </rPh>
    <rPh sb="2" eb="3">
      <t>ビ</t>
    </rPh>
    <phoneticPr fontId="1"/>
  </si>
  <si>
    <t>真夏日　確認表</t>
    <rPh sb="0" eb="3">
      <t>マナツビ</t>
    </rPh>
    <rPh sb="4" eb="6">
      <t>カクニン</t>
    </rPh>
    <rPh sb="6" eb="7">
      <t>ヒョウ</t>
    </rPh>
    <phoneticPr fontId="1"/>
  </si>
  <si>
    <t>暑さ指数（℃）</t>
    <rPh sb="0" eb="1">
      <t>アツ</t>
    </rPh>
    <rPh sb="2" eb="4">
      <t>シスウ</t>
    </rPh>
    <phoneticPr fontId="1"/>
  </si>
  <si>
    <t>日最高気温（℃）</t>
    <rPh sb="0" eb="1">
      <t>ニチ</t>
    </rPh>
    <rPh sb="1" eb="3">
      <t>サイコウ</t>
    </rPh>
    <rPh sb="3" eb="5">
      <t>キオン</t>
    </rPh>
    <phoneticPr fontId="1"/>
  </si>
  <si>
    <t>稼働状況</t>
    <rPh sb="0" eb="2">
      <t>カドウ</t>
    </rPh>
    <rPh sb="2" eb="4">
      <t>ジョウキョウ</t>
    </rPh>
    <phoneticPr fontId="1"/>
  </si>
  <si>
    <t>真夏日</t>
    <rPh sb="0" eb="3">
      <t>マナツビ</t>
    </rPh>
    <phoneticPr fontId="1"/>
  </si>
  <si>
    <t>真夏日率</t>
    <rPh sb="0" eb="3">
      <t>マナツビ</t>
    </rPh>
    <rPh sb="3" eb="4">
      <t>リツ</t>
    </rPh>
    <phoneticPr fontId="1"/>
  </si>
  <si>
    <t>中段:真夏日日数</t>
    <rPh sb="0" eb="2">
      <t>チュウダン</t>
    </rPh>
    <rPh sb="3" eb="6">
      <t>マナツビ</t>
    </rPh>
    <rPh sb="6" eb="8">
      <t>ニッスウ</t>
    </rPh>
    <phoneticPr fontId="1"/>
  </si>
  <si>
    <t>下段:真夏日率</t>
    <rPh sb="0" eb="2">
      <t>ゲダン</t>
    </rPh>
    <rPh sb="3" eb="6">
      <t>マナツビ</t>
    </rPh>
    <rPh sb="6" eb="7">
      <t>リツ</t>
    </rPh>
    <phoneticPr fontId="1"/>
  </si>
  <si>
    <t>（真夏日率の算定）</t>
    <rPh sb="1" eb="4">
      <t>マナツビ</t>
    </rPh>
    <rPh sb="4" eb="5">
      <t>リツ</t>
    </rPh>
    <rPh sb="6" eb="8">
      <t>サンテイ</t>
    </rPh>
    <phoneticPr fontId="1"/>
  </si>
  <si>
    <t>真夏日補正値</t>
    <rPh sb="0" eb="3">
      <t>マナツビ</t>
    </rPh>
    <rPh sb="3" eb="5">
      <t>ホセイ</t>
    </rPh>
    <rPh sb="5" eb="6">
      <t>チ</t>
    </rPh>
    <phoneticPr fontId="1"/>
  </si>
  <si>
    <r>
      <t>現場着手日から現場完成日が含まれる月まで、「年（西暦）」「月」をA列に</t>
    </r>
    <r>
      <rPr>
        <u/>
        <sz val="11"/>
        <color theme="1"/>
        <rFont val="游ゴシック"/>
        <family val="3"/>
        <charset val="128"/>
        <scheme val="minor"/>
      </rPr>
      <t>数字のみ</t>
    </r>
    <r>
      <rPr>
        <sz val="11"/>
        <color theme="1"/>
        <rFont val="游ゴシック"/>
        <family val="2"/>
        <charset val="128"/>
        <scheme val="minor"/>
      </rPr>
      <t>入力してくだい。</t>
    </r>
    <rPh sb="0" eb="2">
      <t>ゲンバ</t>
    </rPh>
    <rPh sb="2" eb="4">
      <t>チャクシュ</t>
    </rPh>
    <rPh sb="4" eb="5">
      <t>ビ</t>
    </rPh>
    <rPh sb="7" eb="9">
      <t>ゲンバ</t>
    </rPh>
    <rPh sb="9" eb="11">
      <t>カンセイ</t>
    </rPh>
    <rPh sb="11" eb="12">
      <t>ビ</t>
    </rPh>
    <rPh sb="13" eb="14">
      <t>フク</t>
    </rPh>
    <rPh sb="17" eb="18">
      <t>ツキ</t>
    </rPh>
    <rPh sb="22" eb="23">
      <t>ネン</t>
    </rPh>
    <rPh sb="24" eb="26">
      <t>セイレキ</t>
    </rPh>
    <rPh sb="29" eb="30">
      <t>ツキ</t>
    </rPh>
    <rPh sb="33" eb="34">
      <t>レツ</t>
    </rPh>
    <rPh sb="35" eb="37">
      <t>スウジ</t>
    </rPh>
    <rPh sb="39" eb="41">
      <t>ニュウリョク</t>
    </rPh>
    <phoneticPr fontId="1"/>
  </si>
  <si>
    <t>各月の稼働状況行に着手日、完了日、対象期間に含まない期間を選択し入力してください。</t>
    <rPh sb="0" eb="2">
      <t>カクツキ</t>
    </rPh>
    <rPh sb="3" eb="5">
      <t>カドウ</t>
    </rPh>
    <rPh sb="5" eb="7">
      <t>ジョウキョウ</t>
    </rPh>
    <rPh sb="7" eb="8">
      <t>コウ</t>
    </rPh>
    <rPh sb="9" eb="11">
      <t>チャクシュ</t>
    </rPh>
    <rPh sb="11" eb="12">
      <t>ビ</t>
    </rPh>
    <rPh sb="13" eb="15">
      <t>カンリョウ</t>
    </rPh>
    <rPh sb="15" eb="16">
      <t>ビ</t>
    </rPh>
    <rPh sb="17" eb="19">
      <t>タイショウ</t>
    </rPh>
    <rPh sb="19" eb="21">
      <t>キカン</t>
    </rPh>
    <rPh sb="22" eb="23">
      <t>フク</t>
    </rPh>
    <rPh sb="26" eb="28">
      <t>キカン</t>
    </rPh>
    <rPh sb="29" eb="31">
      <t>センタク</t>
    </rPh>
    <rPh sb="32" eb="34">
      <t>ニュウリョク</t>
    </rPh>
    <phoneticPr fontId="1"/>
  </si>
  <si>
    <t>日最高気温、暑さ指数をホームページ等で確認した数値を入力してください。</t>
    <rPh sb="0" eb="1">
      <t>ニチ</t>
    </rPh>
    <rPh sb="1" eb="3">
      <t>サイコウ</t>
    </rPh>
    <rPh sb="3" eb="5">
      <t>キオン</t>
    </rPh>
    <rPh sb="6" eb="7">
      <t>アツ</t>
    </rPh>
    <rPh sb="8" eb="10">
      <t>シスウ</t>
    </rPh>
    <rPh sb="17" eb="18">
      <t>トウ</t>
    </rPh>
    <rPh sb="19" eb="21">
      <t>カクニン</t>
    </rPh>
    <rPh sb="23" eb="25">
      <t>スウチ</t>
    </rPh>
    <rPh sb="26" eb="28">
      <t>ニュウリョク</t>
    </rPh>
    <phoneticPr fontId="1"/>
  </si>
  <si>
    <t>入力後、各月の対象期間、真夏日、真夏日率、真夏日補正値を確認してください。</t>
    <rPh sb="0" eb="3">
      <t>ニュウリョクゴ</t>
    </rPh>
    <rPh sb="4" eb="6">
      <t>カクツキ</t>
    </rPh>
    <rPh sb="7" eb="9">
      <t>タイショウ</t>
    </rPh>
    <rPh sb="9" eb="11">
      <t>キカン</t>
    </rPh>
    <rPh sb="12" eb="15">
      <t>マナツビ</t>
    </rPh>
    <rPh sb="16" eb="19">
      <t>マナツビ</t>
    </rPh>
    <rPh sb="19" eb="20">
      <t>リツ</t>
    </rPh>
    <rPh sb="21" eb="24">
      <t>マナツビ</t>
    </rPh>
    <rPh sb="24" eb="26">
      <t>ホセイ</t>
    </rPh>
    <rPh sb="26" eb="27">
      <t>チ</t>
    </rPh>
    <rPh sb="28" eb="30">
      <t>カクニン</t>
    </rPh>
    <phoneticPr fontId="1"/>
  </si>
  <si>
    <t>この確認シートは、「我孫子市熱中症対策に資する現場管理費補正の試行要領（土木工事）」に基づき、真夏日率等を確認するために作成したものです。</t>
    <rPh sb="2" eb="4">
      <t>カクニン</t>
    </rPh>
    <rPh sb="10" eb="13">
      <t>アビコ</t>
    </rPh>
    <rPh sb="13" eb="14">
      <t>シ</t>
    </rPh>
    <rPh sb="14" eb="16">
      <t>ネッチュウ</t>
    </rPh>
    <rPh sb="16" eb="17">
      <t>ショウ</t>
    </rPh>
    <rPh sb="17" eb="19">
      <t>タイサク</t>
    </rPh>
    <rPh sb="20" eb="21">
      <t>シ</t>
    </rPh>
    <rPh sb="23" eb="25">
      <t>ゲンバ</t>
    </rPh>
    <rPh sb="25" eb="28">
      <t>カンリヒ</t>
    </rPh>
    <rPh sb="28" eb="30">
      <t>ホセイ</t>
    </rPh>
    <rPh sb="31" eb="33">
      <t>シコウ</t>
    </rPh>
    <rPh sb="33" eb="35">
      <t>ヨウリョウ</t>
    </rPh>
    <rPh sb="36" eb="38">
      <t>ドボク</t>
    </rPh>
    <rPh sb="38" eb="40">
      <t>コウジ</t>
    </rPh>
    <rPh sb="43" eb="44">
      <t>モト</t>
    </rPh>
    <rPh sb="47" eb="50">
      <t>マナツビ</t>
    </rPh>
    <rPh sb="50" eb="51">
      <t>リツ</t>
    </rPh>
    <rPh sb="51" eb="52">
      <t>トウ</t>
    </rPh>
    <rPh sb="53" eb="55">
      <t>カクニン</t>
    </rPh>
    <rPh sb="60" eb="62">
      <t>サクセイ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</si>
</sst>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&quot;年&quot;"/>
    <numFmt numFmtId="177" formatCode="0&quot;月&quot;"/>
    <numFmt numFmtId="178" formatCode="aaa"/>
    <numFmt numFmtId="179" formatCode="d"/>
    <numFmt numFmtId="180" formatCode=";;;"/>
    <numFmt numFmtId="181" formatCode="0_);[Red]\(0\)"/>
  </numFmts>
  <fonts count="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u/>
      <sz val="1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u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3" fillId="0" borderId="0" xfId="0" applyFont="1" applyProtection="1">
      <alignment vertical="center"/>
      <protection hidden="1"/>
    </xf>
    <xf numFmtId="0" fontId="3" fillId="0" borderId="0" xfId="0" applyNumberFormat="1" applyFont="1" applyAlignment="1" applyProtection="1">
      <alignment vertical="center"/>
      <protection hidden="1"/>
    </xf>
    <xf numFmtId="10" fontId="3" fillId="0" borderId="0" xfId="1" applyNumberFormat="1" applyFo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Fill="1" applyProtection="1">
      <alignment vertical="center"/>
      <protection hidden="1"/>
    </xf>
    <xf numFmtId="0" fontId="4" fillId="0" borderId="0" xfId="0" applyFont="1" applyProtection="1">
      <alignment vertical="center"/>
      <protection hidden="1"/>
    </xf>
    <xf numFmtId="0" fontId="3" fillId="0" borderId="15" xfId="0" applyFont="1" applyBorder="1" applyProtection="1">
      <alignment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left" vertical="center"/>
      <protection hidden="1"/>
    </xf>
    <xf numFmtId="0" fontId="3" fillId="0" borderId="14" xfId="0" applyFont="1" applyBorder="1" applyProtection="1">
      <alignment vertical="center"/>
      <protection hidden="1"/>
    </xf>
    <xf numFmtId="0" fontId="3" fillId="0" borderId="16" xfId="0" applyFont="1" applyBorder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Border="1" applyProtection="1">
      <alignment vertical="center"/>
      <protection hidden="1"/>
    </xf>
    <xf numFmtId="0" fontId="3" fillId="2" borderId="1" xfId="0" applyFont="1" applyFill="1" applyBorder="1" applyAlignment="1" applyProtection="1">
      <alignment horizontal="right" vertical="center"/>
      <protection hidden="1"/>
    </xf>
    <xf numFmtId="0" fontId="3" fillId="2" borderId="1" xfId="0" applyFont="1" applyFill="1" applyBorder="1" applyProtection="1">
      <alignment vertical="center"/>
      <protection hidden="1"/>
    </xf>
    <xf numFmtId="0" fontId="3" fillId="0" borderId="17" xfId="0" applyFont="1" applyBorder="1" applyProtection="1">
      <alignment vertical="center"/>
      <protection hidden="1"/>
    </xf>
    <xf numFmtId="0" fontId="3" fillId="0" borderId="18" xfId="0" applyFont="1" applyBorder="1" applyProtection="1">
      <alignment vertical="center"/>
      <protection hidden="1"/>
    </xf>
    <xf numFmtId="10" fontId="3" fillId="0" borderId="0" xfId="1" applyNumberFormat="1" applyFont="1" applyBorder="1" applyAlignment="1" applyProtection="1">
      <alignment vertical="center"/>
      <protection hidden="1"/>
    </xf>
    <xf numFmtId="10" fontId="3" fillId="0" borderId="0" xfId="1" applyNumberFormat="1" applyFont="1" applyBorder="1" applyAlignment="1" applyProtection="1">
      <alignment horizontal="center" vertical="center"/>
      <protection hidden="1"/>
    </xf>
    <xf numFmtId="176" fontId="3" fillId="2" borderId="2" xfId="0" applyNumberFormat="1" applyFont="1" applyFill="1" applyBorder="1" applyProtection="1">
      <alignment vertical="center"/>
      <protection hidden="1"/>
    </xf>
    <xf numFmtId="179" fontId="3" fillId="0" borderId="5" xfId="0" applyNumberFormat="1" applyFont="1" applyBorder="1" applyProtection="1">
      <alignment vertical="center"/>
      <protection hidden="1"/>
    </xf>
    <xf numFmtId="179" fontId="3" fillId="0" borderId="6" xfId="0" applyNumberFormat="1" applyFont="1" applyBorder="1" applyProtection="1">
      <alignment vertical="center"/>
      <protection hidden="1"/>
    </xf>
    <xf numFmtId="179" fontId="3" fillId="0" borderId="7" xfId="0" applyNumberFormat="1" applyFont="1" applyBorder="1" applyProtection="1">
      <alignment vertical="center"/>
      <protection hidden="1"/>
    </xf>
    <xf numFmtId="177" fontId="3" fillId="2" borderId="3" xfId="0" applyNumberFormat="1" applyFont="1" applyFill="1" applyBorder="1" applyProtection="1">
      <alignment vertical="center"/>
      <protection hidden="1"/>
    </xf>
    <xf numFmtId="178" fontId="3" fillId="0" borderId="8" xfId="0" applyNumberFormat="1" applyFont="1" applyBorder="1" applyProtection="1">
      <alignment vertical="center"/>
      <protection hidden="1"/>
    </xf>
    <xf numFmtId="178" fontId="3" fillId="0" borderId="9" xfId="0" applyNumberFormat="1" applyFont="1" applyBorder="1" applyProtection="1">
      <alignment vertical="center"/>
      <protection hidden="1"/>
    </xf>
    <xf numFmtId="178" fontId="3" fillId="0" borderId="10" xfId="0" applyNumberFormat="1" applyFont="1" applyBorder="1" applyProtection="1">
      <alignment vertical="center"/>
      <protection hidden="1"/>
    </xf>
    <xf numFmtId="178" fontId="3" fillId="0" borderId="9" xfId="0" applyNumberFormat="1" applyFont="1" applyBorder="1" applyAlignment="1" applyProtection="1">
      <alignment horizontal="center" vertical="center"/>
      <protection hidden="1"/>
    </xf>
    <xf numFmtId="178" fontId="3" fillId="0" borderId="10" xfId="0" applyNumberFormat="1" applyFont="1" applyBorder="1" applyAlignment="1" applyProtection="1">
      <alignment horizontal="center" vertical="center"/>
      <protection hidden="1"/>
    </xf>
    <xf numFmtId="177" fontId="3" fillId="0" borderId="4" xfId="0" applyNumberFormat="1" applyFont="1" applyBorder="1" applyAlignment="1" applyProtection="1">
      <alignment horizontal="center" vertical="center"/>
      <protection hidden="1"/>
    </xf>
    <xf numFmtId="178" fontId="3" fillId="0" borderId="11" xfId="0" applyNumberFormat="1" applyFont="1" applyBorder="1" applyAlignment="1" applyProtection="1">
      <alignment horizontal="center" vertical="center"/>
      <protection hidden="1"/>
    </xf>
    <xf numFmtId="178" fontId="3" fillId="0" borderId="12" xfId="0" applyNumberFormat="1" applyFont="1" applyBorder="1" applyAlignment="1" applyProtection="1">
      <alignment horizontal="center" vertical="center"/>
      <protection hidden="1"/>
    </xf>
    <xf numFmtId="178" fontId="3" fillId="0" borderId="13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0" xfId="0" applyBorder="1">
      <alignment vertical="center"/>
    </xf>
    <xf numFmtId="180" fontId="3" fillId="0" borderId="0" xfId="0" applyNumberFormat="1" applyFont="1" applyProtection="1">
      <alignment vertical="center"/>
      <protection hidden="1"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NumberFormat="1" applyFont="1" applyFill="1" applyProtection="1">
      <alignment vertical="center"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0" fontId="3" fillId="0" borderId="0" xfId="0" applyFont="1" applyFill="1" applyBorder="1" applyProtection="1">
      <alignment vertical="center"/>
      <protection hidden="1"/>
    </xf>
    <xf numFmtId="0" fontId="3" fillId="0" borderId="0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10" fontId="5" fillId="0" borderId="0" xfId="1" applyNumberFormat="1" applyFont="1" applyFill="1" applyBorder="1" applyAlignment="1" applyProtection="1">
      <alignment vertical="center"/>
      <protection hidden="1"/>
    </xf>
    <xf numFmtId="178" fontId="3" fillId="0" borderId="22" xfId="0" applyNumberFormat="1" applyFont="1" applyBorder="1" applyAlignment="1" applyProtection="1">
      <alignment horizontal="center" vertical="center"/>
      <protection hidden="1"/>
    </xf>
    <xf numFmtId="178" fontId="3" fillId="0" borderId="23" xfId="0" applyNumberFormat="1" applyFont="1" applyBorder="1" applyAlignment="1" applyProtection="1">
      <alignment horizontal="center" vertical="center"/>
      <protection hidden="1"/>
    </xf>
    <xf numFmtId="177" fontId="3" fillId="0" borderId="3" xfId="0" applyNumberFormat="1" applyFont="1" applyBorder="1" applyAlignment="1" applyProtection="1">
      <alignment horizontal="center" vertical="center" wrapText="1"/>
      <protection hidden="1"/>
    </xf>
    <xf numFmtId="177" fontId="3" fillId="0" borderId="21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NumberFormat="1" applyFont="1" applyProtection="1">
      <alignment vertical="center"/>
      <protection hidden="1"/>
    </xf>
    <xf numFmtId="0" fontId="3" fillId="0" borderId="0" xfId="0" applyNumberFormat="1" applyFont="1" applyAlignment="1" applyProtection="1">
      <alignment horizontal="center" vertical="center"/>
      <protection hidden="1"/>
    </xf>
    <xf numFmtId="181" fontId="3" fillId="0" borderId="8" xfId="0" applyNumberFormat="1" applyFont="1" applyBorder="1" applyAlignment="1" applyProtection="1">
      <alignment horizontal="center" vertical="center"/>
      <protection hidden="1"/>
    </xf>
    <xf numFmtId="181" fontId="3" fillId="0" borderId="9" xfId="0" applyNumberFormat="1" applyFont="1" applyBorder="1" applyAlignment="1" applyProtection="1">
      <alignment horizontal="center" vertical="center"/>
      <protection hidden="1"/>
    </xf>
    <xf numFmtId="181" fontId="3" fillId="0" borderId="10" xfId="0" applyNumberFormat="1" applyFont="1" applyBorder="1" applyAlignment="1" applyProtection="1">
      <alignment horizontal="center" vertical="center"/>
      <protection hidden="1"/>
    </xf>
    <xf numFmtId="181" fontId="3" fillId="0" borderId="22" xfId="0" applyNumberFormat="1" applyFont="1" applyBorder="1" applyAlignment="1" applyProtection="1">
      <alignment horizontal="center" vertical="center"/>
      <protection hidden="1"/>
    </xf>
    <xf numFmtId="181" fontId="3" fillId="0" borderId="23" xfId="0" applyNumberFormat="1" applyFont="1" applyBorder="1" applyAlignment="1" applyProtection="1">
      <alignment horizontal="center" vertical="center"/>
      <protection hidden="1"/>
    </xf>
    <xf numFmtId="179" fontId="3" fillId="0" borderId="24" xfId="0" applyNumberFormat="1" applyFont="1" applyBorder="1" applyProtection="1">
      <alignment vertical="center"/>
      <protection hidden="1"/>
    </xf>
    <xf numFmtId="179" fontId="3" fillId="0" borderId="25" xfId="0" applyNumberFormat="1" applyFont="1" applyBorder="1" applyAlignment="1" applyProtection="1">
      <alignment horizontal="center" vertical="center"/>
      <protection hidden="1"/>
    </xf>
    <xf numFmtId="0" fontId="3" fillId="0" borderId="24" xfId="0" applyNumberFormat="1" applyFont="1" applyBorder="1" applyAlignment="1" applyProtection="1">
      <alignment horizontal="center" vertical="center"/>
      <protection hidden="1"/>
    </xf>
    <xf numFmtId="0" fontId="3" fillId="0" borderId="25" xfId="0" applyNumberFormat="1" applyFont="1" applyBorder="1" applyAlignment="1" applyProtection="1">
      <alignment horizontal="center" vertical="center"/>
      <protection hidden="1"/>
    </xf>
    <xf numFmtId="2" fontId="3" fillId="0" borderId="25" xfId="1" applyNumberFormat="1" applyFont="1" applyBorder="1" applyAlignment="1" applyProtection="1">
      <alignment horizontal="center" vertical="center"/>
      <protection hidden="1"/>
    </xf>
    <xf numFmtId="0" fontId="3" fillId="0" borderId="0" xfId="1" applyNumberFormat="1" applyFont="1" applyFill="1" applyBorder="1" applyAlignment="1" applyProtection="1">
      <alignment vertical="center"/>
      <protection hidden="1"/>
    </xf>
    <xf numFmtId="0" fontId="5" fillId="0" borderId="0" xfId="0" applyFont="1" applyProtection="1">
      <alignment vertical="center"/>
      <protection hidden="1"/>
    </xf>
    <xf numFmtId="0" fontId="3" fillId="3" borderId="17" xfId="0" applyFont="1" applyFill="1" applyBorder="1" applyProtection="1">
      <alignment vertical="center"/>
      <protection hidden="1"/>
    </xf>
    <xf numFmtId="0" fontId="3" fillId="3" borderId="0" xfId="0" applyFont="1" applyFill="1" applyBorder="1" applyProtection="1">
      <alignment vertical="center"/>
      <protection hidden="1"/>
    </xf>
    <xf numFmtId="0" fontId="3" fillId="3" borderId="18" xfId="0" applyFont="1" applyFill="1" applyBorder="1" applyProtection="1">
      <alignment vertical="center"/>
      <protection hidden="1"/>
    </xf>
    <xf numFmtId="0" fontId="3" fillId="3" borderId="19" xfId="0" applyFont="1" applyFill="1" applyBorder="1" applyProtection="1">
      <alignment vertical="center"/>
      <protection hidden="1"/>
    </xf>
    <xf numFmtId="0" fontId="3" fillId="3" borderId="1" xfId="0" applyFont="1" applyFill="1" applyBorder="1" applyProtection="1">
      <alignment vertical="center"/>
      <protection hidden="1"/>
    </xf>
    <xf numFmtId="0" fontId="3" fillId="3" borderId="20" xfId="0" applyFont="1" applyFill="1" applyBorder="1" applyProtection="1">
      <alignment vertical="center"/>
      <protection hidden="1"/>
    </xf>
    <xf numFmtId="180" fontId="3" fillId="0" borderId="0" xfId="0" applyNumberFormat="1" applyFont="1" applyFill="1" applyAlignment="1" applyProtection="1">
      <alignment horizontal="center" vertical="center"/>
      <protection hidden="1"/>
    </xf>
    <xf numFmtId="180" fontId="3" fillId="0" borderId="0" xfId="0" applyNumberFormat="1" applyFont="1" applyFill="1" applyProtection="1">
      <alignment vertical="center"/>
      <protection hidden="1"/>
    </xf>
    <xf numFmtId="180" fontId="3" fillId="0" borderId="0" xfId="0" applyNumberFormat="1" applyFont="1" applyFill="1" applyAlignment="1" applyProtection="1">
      <alignment horizontal="left" vertical="center"/>
      <protection hidden="1"/>
    </xf>
    <xf numFmtId="0" fontId="0" fillId="0" borderId="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20" xfId="0" applyBorder="1" applyAlignment="1">
      <alignment vertical="center"/>
    </xf>
  </cellXfs>
  <cellStyles count="2">
    <cellStyle name="パーセント" xfId="1" builtinId="5"/>
    <cellStyle name="標準" xfId="0" builtinId="0"/>
  </cellStyles>
  <dxfs count="16"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2"/>
  <sheetViews>
    <sheetView tabSelected="1" view="pageBreakPreview" zoomScale="85" zoomScaleNormal="85" zoomScaleSheetLayoutView="85" workbookViewId="0">
      <selection activeCell="AA19" sqref="AA19"/>
    </sheetView>
  </sheetViews>
  <sheetFormatPr defaultRowHeight="18.75"/>
  <cols>
    <col min="1" max="1" width="19.25" style="1" bestFit="1" customWidth="1"/>
    <col min="2" max="32" width="4.625" style="1" customWidth="1"/>
    <col min="33" max="33" width="10.125" style="1" bestFit="1" customWidth="1"/>
    <col min="34" max="34" width="9" style="56"/>
    <col min="35" max="35" width="7.25" style="77" bestFit="1" customWidth="1"/>
    <col min="36" max="36" width="13.125" style="77" bestFit="1" customWidth="1"/>
    <col min="37" max="37" width="7.25" style="77" bestFit="1" customWidth="1"/>
    <col min="38" max="39" width="9.125" style="77" bestFit="1" customWidth="1"/>
    <col min="40" max="40" width="13.125" style="77" bestFit="1" customWidth="1"/>
    <col min="41" max="41" width="9.125" style="77" bestFit="1" customWidth="1"/>
    <col min="42" max="42" width="7.25" style="77" bestFit="1" customWidth="1"/>
    <col min="43" max="44" width="9.125" style="77" bestFit="1" customWidth="1"/>
    <col min="45" max="45" width="9" style="77"/>
    <col min="46" max="46" width="9" style="46"/>
    <col min="47" max="47" width="9" style="56"/>
    <col min="48" max="16384" width="9" style="1"/>
  </cols>
  <sheetData>
    <row r="1" spans="1:47">
      <c r="A1" s="44"/>
      <c r="B1" s="44">
        <v>1</v>
      </c>
      <c r="C1" s="44">
        <v>2</v>
      </c>
      <c r="D1" s="44">
        <v>3</v>
      </c>
      <c r="E1" s="44">
        <v>4</v>
      </c>
      <c r="F1" s="44">
        <v>5</v>
      </c>
      <c r="G1" s="44">
        <v>6</v>
      </c>
      <c r="H1" s="44">
        <v>7</v>
      </c>
      <c r="I1" s="44">
        <v>8</v>
      </c>
      <c r="J1" s="44">
        <v>9</v>
      </c>
      <c r="K1" s="44">
        <v>10</v>
      </c>
      <c r="L1" s="44">
        <v>11</v>
      </c>
      <c r="M1" s="44">
        <v>12</v>
      </c>
      <c r="N1" s="44">
        <v>13</v>
      </c>
      <c r="O1" s="44">
        <v>14</v>
      </c>
      <c r="P1" s="44">
        <v>15</v>
      </c>
      <c r="Q1" s="44">
        <v>16</v>
      </c>
      <c r="R1" s="44">
        <v>17</v>
      </c>
      <c r="S1" s="44">
        <v>18</v>
      </c>
      <c r="T1" s="44">
        <v>19</v>
      </c>
      <c r="U1" s="44">
        <v>20</v>
      </c>
      <c r="V1" s="44">
        <v>21</v>
      </c>
      <c r="W1" s="44">
        <v>22</v>
      </c>
      <c r="X1" s="44">
        <v>23</v>
      </c>
      <c r="Y1" s="44">
        <v>24</v>
      </c>
      <c r="Z1" s="44">
        <v>25</v>
      </c>
      <c r="AA1" s="44">
        <v>26</v>
      </c>
      <c r="AB1" s="44">
        <v>27</v>
      </c>
      <c r="AC1" s="44">
        <v>28</v>
      </c>
      <c r="AD1" s="44">
        <v>29</v>
      </c>
      <c r="AE1" s="44">
        <v>30</v>
      </c>
      <c r="AF1" s="44">
        <v>31</v>
      </c>
      <c r="AG1" s="44"/>
      <c r="AI1" s="76" t="s">
        <v>22</v>
      </c>
      <c r="AJ1" s="77" t="s">
        <v>23</v>
      </c>
      <c r="AK1" s="78"/>
    </row>
    <row r="2" spans="1:47" ht="24">
      <c r="A2" s="6" t="s">
        <v>38</v>
      </c>
      <c r="E2" s="6"/>
      <c r="AC2" s="1" t="s">
        <v>46</v>
      </c>
      <c r="AG2" s="12"/>
      <c r="AI2" s="76" t="s">
        <v>20</v>
      </c>
      <c r="AJ2" s="77" t="s">
        <v>21</v>
      </c>
      <c r="AK2" s="78"/>
    </row>
    <row r="3" spans="1:47">
      <c r="Q3" s="7" t="s">
        <v>24</v>
      </c>
      <c r="R3" s="8"/>
      <c r="S3" s="9"/>
      <c r="T3" s="9"/>
      <c r="U3" s="10"/>
      <c r="V3" s="10"/>
      <c r="W3" s="10"/>
      <c r="X3" s="11"/>
      <c r="Z3" s="5"/>
      <c r="AA3" s="47"/>
      <c r="AB3" s="48"/>
      <c r="AD3" s="48"/>
      <c r="AF3" s="12" t="s">
        <v>4</v>
      </c>
      <c r="AG3" s="2">
        <f>SUMIF(A:A,"稼働状況",AR:AR)</f>
        <v>0</v>
      </c>
      <c r="AI3" s="76" t="s">
        <v>5</v>
      </c>
      <c r="AJ3" s="78" t="s">
        <v>9</v>
      </c>
      <c r="AK3" s="78"/>
    </row>
    <row r="4" spans="1:47">
      <c r="A4" s="14" t="s">
        <v>6</v>
      </c>
      <c r="B4" s="15"/>
      <c r="C4" s="15" t="s">
        <v>16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Q4" s="16" t="s">
        <v>22</v>
      </c>
      <c r="R4" s="13" t="s">
        <v>35</v>
      </c>
      <c r="S4" s="13"/>
      <c r="T4" s="13"/>
      <c r="U4" s="13" t="s">
        <v>20</v>
      </c>
      <c r="V4" s="13" t="s">
        <v>36</v>
      </c>
      <c r="W4" s="13"/>
      <c r="X4" s="17"/>
      <c r="Z4" s="5"/>
      <c r="AA4" s="47"/>
      <c r="AB4" s="49"/>
      <c r="AD4" s="49"/>
      <c r="AF4" s="12" t="s">
        <v>44</v>
      </c>
      <c r="AG4" s="2">
        <f>SUMIF(A:A,"日最高気温（℃）",AG:AG)</f>
        <v>0</v>
      </c>
      <c r="AI4" s="76" t="s">
        <v>0</v>
      </c>
      <c r="AJ4" s="78" t="s">
        <v>10</v>
      </c>
      <c r="AK4" s="78"/>
    </row>
    <row r="5" spans="1:47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3"/>
      <c r="Q5" s="16" t="s">
        <v>5</v>
      </c>
      <c r="R5" s="13" t="s">
        <v>37</v>
      </c>
      <c r="S5" s="13"/>
      <c r="T5" s="13"/>
      <c r="U5" s="13"/>
      <c r="V5" s="13"/>
      <c r="W5" s="13"/>
      <c r="X5" s="17"/>
      <c r="Z5" s="5"/>
      <c r="AA5" s="47"/>
      <c r="AB5" s="50"/>
      <c r="AD5" s="50"/>
      <c r="AF5" s="12" t="s">
        <v>45</v>
      </c>
      <c r="AG5" s="68" t="str">
        <f>IF(AG3=0,"",ROUND(AG4/AG3,2))</f>
        <v/>
      </c>
      <c r="AI5" s="76" t="s">
        <v>8</v>
      </c>
      <c r="AJ5" s="78" t="s">
        <v>11</v>
      </c>
      <c r="AK5" s="78"/>
    </row>
    <row r="6" spans="1:47">
      <c r="A6" s="14" t="s">
        <v>7</v>
      </c>
      <c r="B6" s="15"/>
      <c r="C6" s="15" t="s">
        <v>0</v>
      </c>
      <c r="D6" s="15"/>
      <c r="E6" s="15" t="s">
        <v>1</v>
      </c>
      <c r="F6" s="15"/>
      <c r="G6" s="15" t="s">
        <v>2</v>
      </c>
      <c r="H6" s="15" t="s">
        <v>3</v>
      </c>
      <c r="I6" s="15"/>
      <c r="J6" s="15" t="s">
        <v>0</v>
      </c>
      <c r="K6" s="15"/>
      <c r="L6" s="15" t="s">
        <v>1</v>
      </c>
      <c r="M6" s="15"/>
      <c r="N6" s="15" t="s">
        <v>2</v>
      </c>
      <c r="O6" s="15" t="s">
        <v>17</v>
      </c>
      <c r="Q6" s="70" t="s">
        <v>0</v>
      </c>
      <c r="R6" s="71" t="s">
        <v>10</v>
      </c>
      <c r="S6" s="71"/>
      <c r="T6" s="71"/>
      <c r="U6" s="71" t="s">
        <v>8</v>
      </c>
      <c r="V6" s="71" t="s">
        <v>11</v>
      </c>
      <c r="W6" s="71"/>
      <c r="X6" s="72"/>
      <c r="Z6" s="5"/>
      <c r="AA6" s="47"/>
      <c r="AB6" s="51"/>
      <c r="AD6" s="51"/>
      <c r="AF6" s="12" t="s">
        <v>47</v>
      </c>
      <c r="AG6" s="69" t="e">
        <f>ROUND(AG5*1.2,2)</f>
        <v>#VALUE!</v>
      </c>
      <c r="AI6" s="76" t="s">
        <v>33</v>
      </c>
      <c r="AJ6" s="78" t="s">
        <v>34</v>
      </c>
      <c r="AK6" s="78"/>
    </row>
    <row r="7" spans="1:47">
      <c r="B7" s="12"/>
      <c r="Q7" s="73" t="s">
        <v>33</v>
      </c>
      <c r="R7" s="74" t="s">
        <v>34</v>
      </c>
      <c r="S7" s="74"/>
      <c r="T7" s="74"/>
      <c r="U7" s="74" t="s">
        <v>12</v>
      </c>
      <c r="V7" s="74" t="s">
        <v>13</v>
      </c>
      <c r="W7" s="74"/>
      <c r="X7" s="75"/>
      <c r="AB7" s="18"/>
      <c r="AC7" s="18"/>
      <c r="AF7" s="12"/>
      <c r="AG7" s="3"/>
      <c r="AI7" s="76" t="s">
        <v>12</v>
      </c>
      <c r="AJ7" s="78" t="s">
        <v>13</v>
      </c>
    </row>
    <row r="8" spans="1:47">
      <c r="B8" s="12"/>
      <c r="AA8" s="12"/>
      <c r="AB8" s="19"/>
      <c r="AC8" s="19"/>
      <c r="AF8" s="12"/>
      <c r="AG8" s="3"/>
      <c r="AI8" s="76" t="s">
        <v>14</v>
      </c>
      <c r="AJ8" s="78" t="s">
        <v>15</v>
      </c>
    </row>
    <row r="9" spans="1:47">
      <c r="A9" s="20"/>
      <c r="B9" s="21" t="str">
        <f>IF(A9="","",DATE(A9,A10,$B$1))</f>
        <v/>
      </c>
      <c r="C9" s="22" t="str">
        <f t="shared" ref="C9:AE9" si="0">IF(B9="","",IF(MONTH(B9)=MONTH(B9+1),B9+1,""))</f>
        <v/>
      </c>
      <c r="D9" s="22" t="str">
        <f t="shared" si="0"/>
        <v/>
      </c>
      <c r="E9" s="22" t="str">
        <f t="shared" si="0"/>
        <v/>
      </c>
      <c r="F9" s="22" t="str">
        <f t="shared" si="0"/>
        <v/>
      </c>
      <c r="G9" s="22" t="str">
        <f t="shared" si="0"/>
        <v/>
      </c>
      <c r="H9" s="22" t="str">
        <f t="shared" si="0"/>
        <v/>
      </c>
      <c r="I9" s="22" t="str">
        <f t="shared" si="0"/>
        <v/>
      </c>
      <c r="J9" s="22" t="str">
        <f t="shared" si="0"/>
        <v/>
      </c>
      <c r="K9" s="22" t="str">
        <f t="shared" si="0"/>
        <v/>
      </c>
      <c r="L9" s="22" t="str">
        <f t="shared" si="0"/>
        <v/>
      </c>
      <c r="M9" s="22" t="str">
        <f t="shared" si="0"/>
        <v/>
      </c>
      <c r="N9" s="22" t="str">
        <f t="shared" si="0"/>
        <v/>
      </c>
      <c r="O9" s="22" t="str">
        <f t="shared" si="0"/>
        <v/>
      </c>
      <c r="P9" s="22" t="str">
        <f t="shared" si="0"/>
        <v/>
      </c>
      <c r="Q9" s="22" t="str">
        <f t="shared" si="0"/>
        <v/>
      </c>
      <c r="R9" s="22" t="str">
        <f t="shared" si="0"/>
        <v/>
      </c>
      <c r="S9" s="22" t="str">
        <f t="shared" si="0"/>
        <v/>
      </c>
      <c r="T9" s="22" t="str">
        <f t="shared" si="0"/>
        <v/>
      </c>
      <c r="U9" s="22" t="str">
        <f t="shared" si="0"/>
        <v/>
      </c>
      <c r="V9" s="22" t="str">
        <f t="shared" si="0"/>
        <v/>
      </c>
      <c r="W9" s="22" t="str">
        <f t="shared" si="0"/>
        <v/>
      </c>
      <c r="X9" s="22" t="str">
        <f t="shared" si="0"/>
        <v/>
      </c>
      <c r="Y9" s="22" t="str">
        <f t="shared" si="0"/>
        <v/>
      </c>
      <c r="Z9" s="22" t="str">
        <f t="shared" si="0"/>
        <v/>
      </c>
      <c r="AA9" s="22" t="str">
        <f t="shared" si="0"/>
        <v/>
      </c>
      <c r="AB9" s="22" t="str">
        <f t="shared" si="0"/>
        <v/>
      </c>
      <c r="AC9" s="22" t="str">
        <f t="shared" si="0"/>
        <v/>
      </c>
      <c r="AD9" s="22" t="str">
        <f t="shared" si="0"/>
        <v/>
      </c>
      <c r="AE9" s="22" t="str">
        <f t="shared" si="0"/>
        <v/>
      </c>
      <c r="AF9" s="23" t="str">
        <f>IF(AE9="","",IF(MONTH(AE9)=MONTH(AE9+1),AE9+1,""))</f>
        <v/>
      </c>
      <c r="AG9" s="63" t="s">
        <v>26</v>
      </c>
      <c r="AI9" s="76"/>
      <c r="AJ9" s="78"/>
    </row>
    <row r="10" spans="1:47">
      <c r="A10" s="24"/>
      <c r="B10" s="25" t="str">
        <f>B9</f>
        <v/>
      </c>
      <c r="C10" s="26" t="str">
        <f t="shared" ref="C10:AF10" si="1">C9</f>
        <v/>
      </c>
      <c r="D10" s="26" t="str">
        <f t="shared" si="1"/>
        <v/>
      </c>
      <c r="E10" s="26" t="str">
        <f t="shared" si="1"/>
        <v/>
      </c>
      <c r="F10" s="26" t="str">
        <f t="shared" si="1"/>
        <v/>
      </c>
      <c r="G10" s="26" t="str">
        <f t="shared" si="1"/>
        <v/>
      </c>
      <c r="H10" s="26" t="str">
        <f t="shared" si="1"/>
        <v/>
      </c>
      <c r="I10" s="26" t="str">
        <f t="shared" si="1"/>
        <v/>
      </c>
      <c r="J10" s="26" t="str">
        <f t="shared" si="1"/>
        <v/>
      </c>
      <c r="K10" s="26" t="str">
        <f t="shared" si="1"/>
        <v/>
      </c>
      <c r="L10" s="26" t="str">
        <f t="shared" si="1"/>
        <v/>
      </c>
      <c r="M10" s="26" t="str">
        <f t="shared" si="1"/>
        <v/>
      </c>
      <c r="N10" s="26" t="str">
        <f t="shared" si="1"/>
        <v/>
      </c>
      <c r="O10" s="26" t="str">
        <f t="shared" si="1"/>
        <v/>
      </c>
      <c r="P10" s="26" t="str">
        <f t="shared" si="1"/>
        <v/>
      </c>
      <c r="Q10" s="26" t="str">
        <f t="shared" si="1"/>
        <v/>
      </c>
      <c r="R10" s="26" t="str">
        <f t="shared" si="1"/>
        <v/>
      </c>
      <c r="S10" s="26" t="str">
        <f t="shared" si="1"/>
        <v/>
      </c>
      <c r="T10" s="26" t="str">
        <f t="shared" si="1"/>
        <v/>
      </c>
      <c r="U10" s="26" t="str">
        <f t="shared" si="1"/>
        <v/>
      </c>
      <c r="V10" s="26" t="str">
        <f t="shared" si="1"/>
        <v/>
      </c>
      <c r="W10" s="26" t="str">
        <f t="shared" si="1"/>
        <v/>
      </c>
      <c r="X10" s="26" t="str">
        <f t="shared" si="1"/>
        <v/>
      </c>
      <c r="Y10" s="26" t="str">
        <f t="shared" si="1"/>
        <v/>
      </c>
      <c r="Z10" s="26" t="str">
        <f t="shared" si="1"/>
        <v/>
      </c>
      <c r="AA10" s="26" t="str">
        <f t="shared" si="1"/>
        <v/>
      </c>
      <c r="AB10" s="26" t="str">
        <f t="shared" si="1"/>
        <v/>
      </c>
      <c r="AC10" s="26" t="str">
        <f t="shared" si="1"/>
        <v/>
      </c>
      <c r="AD10" s="26" t="str">
        <f t="shared" si="1"/>
        <v/>
      </c>
      <c r="AE10" s="26" t="str">
        <f t="shared" si="1"/>
        <v/>
      </c>
      <c r="AF10" s="27" t="str">
        <f t="shared" si="1"/>
        <v/>
      </c>
      <c r="AG10" s="64">
        <f>AR11</f>
        <v>0</v>
      </c>
      <c r="AI10" s="77" t="s">
        <v>18</v>
      </c>
      <c r="AJ10" s="77" t="s">
        <v>9</v>
      </c>
      <c r="AK10" s="76" t="s">
        <v>19</v>
      </c>
      <c r="AL10" s="77" t="s">
        <v>10</v>
      </c>
      <c r="AM10" s="77" t="s">
        <v>11</v>
      </c>
      <c r="AN10" s="77" t="s">
        <v>25</v>
      </c>
      <c r="AO10" s="77" t="s">
        <v>13</v>
      </c>
      <c r="AP10" s="77" t="s">
        <v>15</v>
      </c>
      <c r="AQ10" s="77" t="s">
        <v>27</v>
      </c>
      <c r="AR10" s="77" t="s">
        <v>26</v>
      </c>
    </row>
    <row r="11" spans="1:47" s="4" customFormat="1">
      <c r="A11" s="55" t="s">
        <v>41</v>
      </c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28"/>
      <c r="R11" s="53"/>
      <c r="S11" s="53"/>
      <c r="T11" s="53"/>
      <c r="U11" s="53"/>
      <c r="V11" s="53"/>
      <c r="W11" s="53"/>
      <c r="X11" s="28"/>
      <c r="Y11" s="28"/>
      <c r="Z11" s="53"/>
      <c r="AA11" s="53"/>
      <c r="AB11" s="53"/>
      <c r="AC11" s="53"/>
      <c r="AD11" s="53"/>
      <c r="AE11" s="28"/>
      <c r="AF11" s="29"/>
      <c r="AG11" s="65" t="s">
        <v>42</v>
      </c>
      <c r="AH11" s="57"/>
      <c r="AI11" s="76">
        <f>COUNTIF($B11:$AF11,"着")</f>
        <v>0</v>
      </c>
      <c r="AJ11" s="76">
        <f>COUNTIF($B11:$AF11,"休")</f>
        <v>0</v>
      </c>
      <c r="AK11" s="76">
        <f>COUNTIF($B11:$AF11,"完")</f>
        <v>0</v>
      </c>
      <c r="AL11" s="76">
        <f>COUNTIF($B11:$AF11,"年")</f>
        <v>0</v>
      </c>
      <c r="AM11" s="76">
        <f>COUNTIF($B11:$AF11,"夏")</f>
        <v>0</v>
      </c>
      <c r="AN11" s="76">
        <f>COUNTIF($B11:$AF11,"製")</f>
        <v>0</v>
      </c>
      <c r="AO11" s="76">
        <f>COUNTIF($B11:$AF11,"中")</f>
        <v>0</v>
      </c>
      <c r="AP11" s="76">
        <f>COUNTIF($B11:$AF11,"外")</f>
        <v>0</v>
      </c>
      <c r="AQ11" s="76">
        <f>COUNTA(B11:AF11)</f>
        <v>0</v>
      </c>
      <c r="AR11" s="76">
        <f>IF(AQ11=0,0,IF(AI11+AK11&gt;2,"error",(IF(AI11+AK11=2,MATCH("完",B11:AF11,0)-MATCH("着",B11:AF11,0)+1-SUM(AL11:AP11),IF(AK11=1,MATCH("完",B11:AF11,0)-SUM(AL11:AP11),IF(AI11=1,COUNT(B9:AF9)-MATCH("着",B11:AF11,0)+1-SUM(AL11:AP11),COUNT(B9:AF9)-SUM(AL11:AP11)))))))</f>
        <v>0</v>
      </c>
      <c r="AS11" s="77"/>
      <c r="AT11" s="45"/>
      <c r="AU11" s="57"/>
    </row>
    <row r="12" spans="1:47" s="4" customFormat="1">
      <c r="A12" s="54" t="s">
        <v>40</v>
      </c>
      <c r="B12" s="58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60"/>
      <c r="AG12" s="66">
        <f>COUNTIF(B14:AF14,"○")</f>
        <v>0</v>
      </c>
      <c r="AH12" s="57"/>
      <c r="AI12" s="76">
        <f t="shared" ref="AI12:AI32" si="2">COUNTIF($B12:$AF12,"着")</f>
        <v>0</v>
      </c>
      <c r="AJ12" s="76">
        <f t="shared" ref="AJ12:AJ32" si="3">COUNTIF($B12:$AF12,"休")</f>
        <v>0</v>
      </c>
      <c r="AK12" s="76">
        <f t="shared" ref="AK12:AK32" si="4">COUNTIF($B12:$AF12,"完")</f>
        <v>0</v>
      </c>
      <c r="AL12" s="76">
        <f t="shared" ref="AL12:AL32" si="5">COUNTIF($B12:$AF12,"年")</f>
        <v>0</v>
      </c>
      <c r="AM12" s="76">
        <f t="shared" ref="AM12:AM32" si="6">COUNTIF($B12:$AF12,"夏")</f>
        <v>0</v>
      </c>
      <c r="AN12" s="76">
        <f t="shared" ref="AN12:AN32" si="7">COUNTIF($B12:$AF12,"製")</f>
        <v>0</v>
      </c>
      <c r="AO12" s="76">
        <f t="shared" ref="AO12:AO32" si="8">COUNTIF($B12:$AF12,"中")</f>
        <v>0</v>
      </c>
      <c r="AP12" s="76">
        <f t="shared" ref="AP12:AP32" si="9">COUNTIF($B12:$AF12,"外")</f>
        <v>0</v>
      </c>
      <c r="AQ12" s="76">
        <f t="shared" ref="AQ12:AQ32" si="10">COUNTA(B12:AF12)</f>
        <v>0</v>
      </c>
      <c r="AR12" s="76">
        <f t="shared" ref="AR12:AR32" si="11">IF(AQ12=0,0,IF(AI12+AK12&gt;2,"error",(IF(AI12+AK12=2,MATCH("完",B12:AF12,0)-MATCH("着",B12:AF12,0)+1-SUM(AL12:AP12),IF(AK12=1,MATCH("完",B12:AF12,0)-SUM(AL12:AP12),IF(AI12=1,COUNT(B10:AF10)-MATCH("着",B12:AF12,0)+1-SUM(AL12:AP12),COUNT(B10:AF10)-SUM(AL12:AP12)))))))</f>
        <v>0</v>
      </c>
      <c r="AS12" s="77"/>
      <c r="AT12" s="45"/>
      <c r="AU12" s="57"/>
    </row>
    <row r="13" spans="1:47" s="4" customFormat="1">
      <c r="A13" s="55" t="s">
        <v>39</v>
      </c>
      <c r="B13" s="61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59"/>
      <c r="R13" s="59"/>
      <c r="S13" s="62"/>
      <c r="T13" s="62"/>
      <c r="U13" s="62"/>
      <c r="V13" s="62"/>
      <c r="W13" s="62"/>
      <c r="X13" s="59"/>
      <c r="Y13" s="59"/>
      <c r="Z13" s="62"/>
      <c r="AA13" s="62"/>
      <c r="AB13" s="62"/>
      <c r="AC13" s="62"/>
      <c r="AD13" s="62"/>
      <c r="AE13" s="59"/>
      <c r="AF13" s="60"/>
      <c r="AG13" s="65" t="s">
        <v>43</v>
      </c>
      <c r="AH13" s="57"/>
      <c r="AI13" s="76">
        <f t="shared" si="2"/>
        <v>0</v>
      </c>
      <c r="AJ13" s="76">
        <f t="shared" si="3"/>
        <v>0</v>
      </c>
      <c r="AK13" s="76">
        <f t="shared" si="4"/>
        <v>0</v>
      </c>
      <c r="AL13" s="76">
        <f t="shared" si="5"/>
        <v>0</v>
      </c>
      <c r="AM13" s="76">
        <f t="shared" si="6"/>
        <v>0</v>
      </c>
      <c r="AN13" s="76">
        <f t="shared" si="7"/>
        <v>0</v>
      </c>
      <c r="AO13" s="76">
        <f t="shared" si="8"/>
        <v>0</v>
      </c>
      <c r="AP13" s="76">
        <f t="shared" si="9"/>
        <v>0</v>
      </c>
      <c r="AQ13" s="76">
        <f t="shared" si="10"/>
        <v>0</v>
      </c>
      <c r="AR13" s="76">
        <f t="shared" si="11"/>
        <v>0</v>
      </c>
      <c r="AS13" s="77"/>
      <c r="AT13" s="45"/>
      <c r="AU13" s="57"/>
    </row>
    <row r="14" spans="1:47" s="4" customFormat="1">
      <c r="A14" s="30" t="s">
        <v>42</v>
      </c>
      <c r="B14" s="31" t="str">
        <f t="shared" ref="B14:AF14" si="12">IF(OR(COUNTBLANK(B11)=1,B11="着",B11="完"),IF(OR(B12&gt;=30,B13&gt;=25),"○",""),"")</f>
        <v/>
      </c>
      <c r="C14" s="32" t="str">
        <f t="shared" si="12"/>
        <v/>
      </c>
      <c r="D14" s="32" t="str">
        <f t="shared" si="12"/>
        <v/>
      </c>
      <c r="E14" s="32" t="str">
        <f t="shared" si="12"/>
        <v/>
      </c>
      <c r="F14" s="32" t="str">
        <f t="shared" si="12"/>
        <v/>
      </c>
      <c r="G14" s="32" t="str">
        <f t="shared" si="12"/>
        <v/>
      </c>
      <c r="H14" s="32" t="str">
        <f t="shared" si="12"/>
        <v/>
      </c>
      <c r="I14" s="32" t="str">
        <f t="shared" si="12"/>
        <v/>
      </c>
      <c r="J14" s="32" t="str">
        <f t="shared" si="12"/>
        <v/>
      </c>
      <c r="K14" s="32" t="str">
        <f t="shared" si="12"/>
        <v/>
      </c>
      <c r="L14" s="32" t="str">
        <f t="shared" si="12"/>
        <v/>
      </c>
      <c r="M14" s="32" t="str">
        <f t="shared" si="12"/>
        <v/>
      </c>
      <c r="N14" s="32" t="str">
        <f t="shared" si="12"/>
        <v/>
      </c>
      <c r="O14" s="32" t="str">
        <f t="shared" si="12"/>
        <v/>
      </c>
      <c r="P14" s="32" t="str">
        <f t="shared" si="12"/>
        <v/>
      </c>
      <c r="Q14" s="32" t="str">
        <f t="shared" si="12"/>
        <v/>
      </c>
      <c r="R14" s="32" t="str">
        <f t="shared" si="12"/>
        <v/>
      </c>
      <c r="S14" s="32" t="str">
        <f t="shared" si="12"/>
        <v/>
      </c>
      <c r="T14" s="32" t="str">
        <f t="shared" si="12"/>
        <v/>
      </c>
      <c r="U14" s="32" t="str">
        <f t="shared" si="12"/>
        <v/>
      </c>
      <c r="V14" s="32" t="str">
        <f t="shared" si="12"/>
        <v/>
      </c>
      <c r="W14" s="32" t="str">
        <f t="shared" si="12"/>
        <v/>
      </c>
      <c r="X14" s="32" t="str">
        <f t="shared" si="12"/>
        <v/>
      </c>
      <c r="Y14" s="32" t="str">
        <f t="shared" si="12"/>
        <v/>
      </c>
      <c r="Z14" s="32" t="str">
        <f t="shared" si="12"/>
        <v/>
      </c>
      <c r="AA14" s="32" t="str">
        <f t="shared" si="12"/>
        <v/>
      </c>
      <c r="AB14" s="32" t="str">
        <f t="shared" si="12"/>
        <v/>
      </c>
      <c r="AC14" s="32" t="str">
        <f t="shared" si="12"/>
        <v/>
      </c>
      <c r="AD14" s="32" t="str">
        <f t="shared" si="12"/>
        <v/>
      </c>
      <c r="AE14" s="32" t="str">
        <f t="shared" ref="AE14" si="13">IF(OR(COUNTBLANK(AE11)=1,AE11="着",AE11="完"),IF(OR(AE12&gt;=30,AE13&gt;=25),"○",""),"")</f>
        <v/>
      </c>
      <c r="AF14" s="29" t="str">
        <f t="shared" si="12"/>
        <v/>
      </c>
      <c r="AG14" s="67" t="e">
        <f>ROUND(AG12/AG10,2)</f>
        <v>#DIV/0!</v>
      </c>
      <c r="AH14" s="57"/>
      <c r="AI14" s="76">
        <f t="shared" si="2"/>
        <v>0</v>
      </c>
      <c r="AJ14" s="76">
        <f t="shared" si="3"/>
        <v>0</v>
      </c>
      <c r="AK14" s="76">
        <f t="shared" si="4"/>
        <v>0</v>
      </c>
      <c r="AL14" s="76">
        <f t="shared" si="5"/>
        <v>0</v>
      </c>
      <c r="AM14" s="76">
        <f t="shared" si="6"/>
        <v>0</v>
      </c>
      <c r="AN14" s="76">
        <f t="shared" si="7"/>
        <v>0</v>
      </c>
      <c r="AO14" s="76">
        <f t="shared" si="8"/>
        <v>0</v>
      </c>
      <c r="AP14" s="76">
        <f t="shared" si="9"/>
        <v>0</v>
      </c>
      <c r="AQ14" s="76">
        <f t="shared" si="10"/>
        <v>31</v>
      </c>
      <c r="AR14" s="76">
        <f t="shared" si="11"/>
        <v>0</v>
      </c>
      <c r="AS14" s="76"/>
      <c r="AT14" s="45"/>
      <c r="AU14" s="57"/>
    </row>
    <row r="15" spans="1:47">
      <c r="A15" s="20"/>
      <c r="B15" s="21" t="str">
        <f>IF(A15="","",DATE(A15,A16,$B$1))</f>
        <v/>
      </c>
      <c r="C15" s="22" t="str">
        <f t="shared" ref="C15" si="14">IF(B15="","",IF(MONTH(B15)=MONTH(B15+1),B15+1,""))</f>
        <v/>
      </c>
      <c r="D15" s="22" t="str">
        <f t="shared" ref="D15" si="15">IF(C15="","",IF(MONTH(C15)=MONTH(C15+1),C15+1,""))</f>
        <v/>
      </c>
      <c r="E15" s="22" t="str">
        <f t="shared" ref="E15" si="16">IF(D15="","",IF(MONTH(D15)=MONTH(D15+1),D15+1,""))</f>
        <v/>
      </c>
      <c r="F15" s="22" t="str">
        <f t="shared" ref="F15" si="17">IF(E15="","",IF(MONTH(E15)=MONTH(E15+1),E15+1,""))</f>
        <v/>
      </c>
      <c r="G15" s="22" t="str">
        <f t="shared" ref="G15" si="18">IF(F15="","",IF(MONTH(F15)=MONTH(F15+1),F15+1,""))</f>
        <v/>
      </c>
      <c r="H15" s="22" t="str">
        <f t="shared" ref="H15" si="19">IF(G15="","",IF(MONTH(G15)=MONTH(G15+1),G15+1,""))</f>
        <v/>
      </c>
      <c r="I15" s="22" t="str">
        <f t="shared" ref="I15" si="20">IF(H15="","",IF(MONTH(H15)=MONTH(H15+1),H15+1,""))</f>
        <v/>
      </c>
      <c r="J15" s="22" t="str">
        <f t="shared" ref="J15" si="21">IF(I15="","",IF(MONTH(I15)=MONTH(I15+1),I15+1,""))</f>
        <v/>
      </c>
      <c r="K15" s="22" t="str">
        <f t="shared" ref="K15" si="22">IF(J15="","",IF(MONTH(J15)=MONTH(J15+1),J15+1,""))</f>
        <v/>
      </c>
      <c r="L15" s="22" t="str">
        <f t="shared" ref="L15" si="23">IF(K15="","",IF(MONTH(K15)=MONTH(K15+1),K15+1,""))</f>
        <v/>
      </c>
      <c r="M15" s="22" t="str">
        <f t="shared" ref="M15" si="24">IF(L15="","",IF(MONTH(L15)=MONTH(L15+1),L15+1,""))</f>
        <v/>
      </c>
      <c r="N15" s="22" t="str">
        <f t="shared" ref="N15" si="25">IF(M15="","",IF(MONTH(M15)=MONTH(M15+1),M15+1,""))</f>
        <v/>
      </c>
      <c r="O15" s="22" t="str">
        <f t="shared" ref="O15" si="26">IF(N15="","",IF(MONTH(N15)=MONTH(N15+1),N15+1,""))</f>
        <v/>
      </c>
      <c r="P15" s="22" t="str">
        <f t="shared" ref="P15" si="27">IF(O15="","",IF(MONTH(O15)=MONTH(O15+1),O15+1,""))</f>
        <v/>
      </c>
      <c r="Q15" s="22" t="str">
        <f t="shared" ref="Q15" si="28">IF(P15="","",IF(MONTH(P15)=MONTH(P15+1),P15+1,""))</f>
        <v/>
      </c>
      <c r="R15" s="22" t="str">
        <f t="shared" ref="R15" si="29">IF(Q15="","",IF(MONTH(Q15)=MONTH(Q15+1),Q15+1,""))</f>
        <v/>
      </c>
      <c r="S15" s="22" t="str">
        <f t="shared" ref="S15" si="30">IF(R15="","",IF(MONTH(R15)=MONTH(R15+1),R15+1,""))</f>
        <v/>
      </c>
      <c r="T15" s="22" t="str">
        <f t="shared" ref="T15" si="31">IF(S15="","",IF(MONTH(S15)=MONTH(S15+1),S15+1,""))</f>
        <v/>
      </c>
      <c r="U15" s="22" t="str">
        <f t="shared" ref="U15" si="32">IF(T15="","",IF(MONTH(T15)=MONTH(T15+1),T15+1,""))</f>
        <v/>
      </c>
      <c r="V15" s="22" t="str">
        <f t="shared" ref="V15" si="33">IF(U15="","",IF(MONTH(U15)=MONTH(U15+1),U15+1,""))</f>
        <v/>
      </c>
      <c r="W15" s="22" t="str">
        <f t="shared" ref="W15" si="34">IF(V15="","",IF(MONTH(V15)=MONTH(V15+1),V15+1,""))</f>
        <v/>
      </c>
      <c r="X15" s="22" t="str">
        <f t="shared" ref="X15" si="35">IF(W15="","",IF(MONTH(W15)=MONTH(W15+1),W15+1,""))</f>
        <v/>
      </c>
      <c r="Y15" s="22" t="str">
        <f t="shared" ref="Y15" si="36">IF(X15="","",IF(MONTH(X15)=MONTH(X15+1),X15+1,""))</f>
        <v/>
      </c>
      <c r="Z15" s="22" t="str">
        <f t="shared" ref="Z15" si="37">IF(Y15="","",IF(MONTH(Y15)=MONTH(Y15+1),Y15+1,""))</f>
        <v/>
      </c>
      <c r="AA15" s="22" t="str">
        <f t="shared" ref="AA15" si="38">IF(Z15="","",IF(MONTH(Z15)=MONTH(Z15+1),Z15+1,""))</f>
        <v/>
      </c>
      <c r="AB15" s="22" t="str">
        <f t="shared" ref="AB15" si="39">IF(AA15="","",IF(MONTH(AA15)=MONTH(AA15+1),AA15+1,""))</f>
        <v/>
      </c>
      <c r="AC15" s="22" t="str">
        <f t="shared" ref="AC15" si="40">IF(AB15="","",IF(MONTH(AB15)=MONTH(AB15+1),AB15+1,""))</f>
        <v/>
      </c>
      <c r="AD15" s="22" t="str">
        <f t="shared" ref="AD15" si="41">IF(AC15="","",IF(MONTH(AC15)=MONTH(AC15+1),AC15+1,""))</f>
        <v/>
      </c>
      <c r="AE15" s="22" t="str">
        <f t="shared" ref="AE15" si="42">IF(AD15="","",IF(MONTH(AD15)=MONTH(AD15+1),AD15+1,""))</f>
        <v/>
      </c>
      <c r="AF15" s="23" t="str">
        <f>IF(AE15="","",IF(MONTH(AE15)=MONTH(AE15+1),AE15+1,""))</f>
        <v/>
      </c>
      <c r="AG15" s="63" t="s">
        <v>26</v>
      </c>
      <c r="AI15" s="76">
        <f t="shared" si="2"/>
        <v>0</v>
      </c>
      <c r="AJ15" s="76">
        <f t="shared" si="3"/>
        <v>0</v>
      </c>
      <c r="AK15" s="76">
        <f t="shared" si="4"/>
        <v>0</v>
      </c>
      <c r="AL15" s="76">
        <f t="shared" si="5"/>
        <v>0</v>
      </c>
      <c r="AM15" s="76">
        <f t="shared" si="6"/>
        <v>0</v>
      </c>
      <c r="AN15" s="76">
        <f t="shared" si="7"/>
        <v>0</v>
      </c>
      <c r="AO15" s="76">
        <f t="shared" si="8"/>
        <v>0</v>
      </c>
      <c r="AP15" s="76">
        <f t="shared" si="9"/>
        <v>0</v>
      </c>
      <c r="AQ15" s="76">
        <f t="shared" si="10"/>
        <v>31</v>
      </c>
      <c r="AR15" s="76">
        <f t="shared" si="11"/>
        <v>0</v>
      </c>
    </row>
    <row r="16" spans="1:47">
      <c r="A16" s="24"/>
      <c r="B16" s="25" t="str">
        <f>B15</f>
        <v/>
      </c>
      <c r="C16" s="26" t="str">
        <f t="shared" ref="C16:AF16" si="43">C15</f>
        <v/>
      </c>
      <c r="D16" s="26" t="str">
        <f t="shared" si="43"/>
        <v/>
      </c>
      <c r="E16" s="26" t="str">
        <f t="shared" si="43"/>
        <v/>
      </c>
      <c r="F16" s="26" t="str">
        <f t="shared" si="43"/>
        <v/>
      </c>
      <c r="G16" s="26" t="str">
        <f t="shared" si="43"/>
        <v/>
      </c>
      <c r="H16" s="26" t="str">
        <f t="shared" si="43"/>
        <v/>
      </c>
      <c r="I16" s="26" t="str">
        <f t="shared" si="43"/>
        <v/>
      </c>
      <c r="J16" s="26" t="str">
        <f t="shared" si="43"/>
        <v/>
      </c>
      <c r="K16" s="26" t="str">
        <f t="shared" si="43"/>
        <v/>
      </c>
      <c r="L16" s="26" t="str">
        <f t="shared" si="43"/>
        <v/>
      </c>
      <c r="M16" s="26" t="str">
        <f t="shared" si="43"/>
        <v/>
      </c>
      <c r="N16" s="26" t="str">
        <f t="shared" si="43"/>
        <v/>
      </c>
      <c r="O16" s="26" t="str">
        <f t="shared" si="43"/>
        <v/>
      </c>
      <c r="P16" s="26" t="str">
        <f t="shared" si="43"/>
        <v/>
      </c>
      <c r="Q16" s="26" t="str">
        <f t="shared" si="43"/>
        <v/>
      </c>
      <c r="R16" s="26" t="str">
        <f t="shared" si="43"/>
        <v/>
      </c>
      <c r="S16" s="26" t="str">
        <f t="shared" si="43"/>
        <v/>
      </c>
      <c r="T16" s="26" t="str">
        <f t="shared" si="43"/>
        <v/>
      </c>
      <c r="U16" s="26" t="str">
        <f t="shared" si="43"/>
        <v/>
      </c>
      <c r="V16" s="26" t="str">
        <f t="shared" si="43"/>
        <v/>
      </c>
      <c r="W16" s="26" t="str">
        <f t="shared" si="43"/>
        <v/>
      </c>
      <c r="X16" s="26" t="str">
        <f t="shared" si="43"/>
        <v/>
      </c>
      <c r="Y16" s="26" t="str">
        <f t="shared" si="43"/>
        <v/>
      </c>
      <c r="Z16" s="26" t="str">
        <f t="shared" si="43"/>
        <v/>
      </c>
      <c r="AA16" s="26" t="str">
        <f t="shared" si="43"/>
        <v/>
      </c>
      <c r="AB16" s="26" t="str">
        <f t="shared" si="43"/>
        <v/>
      </c>
      <c r="AC16" s="26" t="str">
        <f t="shared" si="43"/>
        <v/>
      </c>
      <c r="AD16" s="26" t="str">
        <f t="shared" si="43"/>
        <v/>
      </c>
      <c r="AE16" s="26" t="str">
        <f t="shared" si="43"/>
        <v/>
      </c>
      <c r="AF16" s="27" t="str">
        <f t="shared" si="43"/>
        <v/>
      </c>
      <c r="AG16" s="64">
        <f>AR17</f>
        <v>0</v>
      </c>
      <c r="AI16" s="76">
        <f t="shared" si="2"/>
        <v>0</v>
      </c>
      <c r="AJ16" s="76">
        <f t="shared" si="3"/>
        <v>0</v>
      </c>
      <c r="AK16" s="76">
        <f t="shared" si="4"/>
        <v>0</v>
      </c>
      <c r="AL16" s="76">
        <f t="shared" si="5"/>
        <v>0</v>
      </c>
      <c r="AM16" s="76">
        <f t="shared" si="6"/>
        <v>0</v>
      </c>
      <c r="AN16" s="76">
        <f t="shared" si="7"/>
        <v>0</v>
      </c>
      <c r="AO16" s="76">
        <f t="shared" si="8"/>
        <v>0</v>
      </c>
      <c r="AP16" s="76">
        <f t="shared" si="9"/>
        <v>0</v>
      </c>
      <c r="AQ16" s="76">
        <f t="shared" si="10"/>
        <v>31</v>
      </c>
      <c r="AR16" s="76">
        <f t="shared" si="11"/>
        <v>0</v>
      </c>
    </row>
    <row r="17" spans="1:47" s="4" customFormat="1">
      <c r="A17" s="55" t="s">
        <v>41</v>
      </c>
      <c r="B17" s="52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28"/>
      <c r="R17" s="28"/>
      <c r="S17" s="53"/>
      <c r="T17" s="53"/>
      <c r="U17" s="53"/>
      <c r="V17" s="53"/>
      <c r="W17" s="53"/>
      <c r="X17" s="28"/>
      <c r="Y17" s="28"/>
      <c r="Z17" s="53"/>
      <c r="AA17" s="53"/>
      <c r="AB17" s="53"/>
      <c r="AC17" s="53"/>
      <c r="AD17" s="53"/>
      <c r="AE17" s="28"/>
      <c r="AF17" s="29"/>
      <c r="AG17" s="65" t="s">
        <v>42</v>
      </c>
      <c r="AH17" s="57"/>
      <c r="AI17" s="76">
        <f t="shared" si="2"/>
        <v>0</v>
      </c>
      <c r="AJ17" s="76">
        <f t="shared" si="3"/>
        <v>0</v>
      </c>
      <c r="AK17" s="76">
        <f t="shared" si="4"/>
        <v>0</v>
      </c>
      <c r="AL17" s="76">
        <f t="shared" si="5"/>
        <v>0</v>
      </c>
      <c r="AM17" s="76">
        <f t="shared" si="6"/>
        <v>0</v>
      </c>
      <c r="AN17" s="76">
        <f t="shared" si="7"/>
        <v>0</v>
      </c>
      <c r="AO17" s="76">
        <f t="shared" si="8"/>
        <v>0</v>
      </c>
      <c r="AP17" s="76">
        <f t="shared" si="9"/>
        <v>0</v>
      </c>
      <c r="AQ17" s="76">
        <f t="shared" si="10"/>
        <v>0</v>
      </c>
      <c r="AR17" s="76">
        <f t="shared" si="11"/>
        <v>0</v>
      </c>
      <c r="AS17" s="77"/>
      <c r="AT17" s="45"/>
      <c r="AU17" s="57"/>
    </row>
    <row r="18" spans="1:47" s="4" customFormat="1">
      <c r="A18" s="54" t="s">
        <v>40</v>
      </c>
      <c r="B18" s="58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60"/>
      <c r="AG18" s="66">
        <f>COUNTIF(B20:AF20,"○")</f>
        <v>0</v>
      </c>
      <c r="AH18" s="57"/>
      <c r="AI18" s="76">
        <f t="shared" si="2"/>
        <v>0</v>
      </c>
      <c r="AJ18" s="76">
        <f t="shared" si="3"/>
        <v>0</v>
      </c>
      <c r="AK18" s="76">
        <f t="shared" si="4"/>
        <v>0</v>
      </c>
      <c r="AL18" s="76">
        <f t="shared" si="5"/>
        <v>0</v>
      </c>
      <c r="AM18" s="76">
        <f t="shared" si="6"/>
        <v>0</v>
      </c>
      <c r="AN18" s="76">
        <f t="shared" si="7"/>
        <v>0</v>
      </c>
      <c r="AO18" s="76">
        <f t="shared" si="8"/>
        <v>0</v>
      </c>
      <c r="AP18" s="76">
        <f t="shared" si="9"/>
        <v>0</v>
      </c>
      <c r="AQ18" s="76">
        <f t="shared" si="10"/>
        <v>0</v>
      </c>
      <c r="AR18" s="76">
        <f t="shared" si="11"/>
        <v>0</v>
      </c>
      <c r="AS18" s="77"/>
      <c r="AT18" s="45"/>
      <c r="AU18" s="57"/>
    </row>
    <row r="19" spans="1:47" s="4" customFormat="1">
      <c r="A19" s="55" t="s">
        <v>39</v>
      </c>
      <c r="B19" s="61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59"/>
      <c r="R19" s="59"/>
      <c r="S19" s="62"/>
      <c r="T19" s="62"/>
      <c r="U19" s="62"/>
      <c r="V19" s="62"/>
      <c r="W19" s="62"/>
      <c r="X19" s="59"/>
      <c r="Y19" s="59"/>
      <c r="Z19" s="62"/>
      <c r="AA19" s="62"/>
      <c r="AB19" s="62"/>
      <c r="AC19" s="62"/>
      <c r="AD19" s="62"/>
      <c r="AE19" s="59"/>
      <c r="AF19" s="60"/>
      <c r="AG19" s="65" t="s">
        <v>43</v>
      </c>
      <c r="AH19" s="57"/>
      <c r="AI19" s="76">
        <f t="shared" si="2"/>
        <v>0</v>
      </c>
      <c r="AJ19" s="76">
        <f t="shared" si="3"/>
        <v>0</v>
      </c>
      <c r="AK19" s="76">
        <f t="shared" si="4"/>
        <v>0</v>
      </c>
      <c r="AL19" s="76">
        <f t="shared" si="5"/>
        <v>0</v>
      </c>
      <c r="AM19" s="76">
        <f t="shared" si="6"/>
        <v>0</v>
      </c>
      <c r="AN19" s="76">
        <f t="shared" si="7"/>
        <v>0</v>
      </c>
      <c r="AO19" s="76">
        <f t="shared" si="8"/>
        <v>0</v>
      </c>
      <c r="AP19" s="76">
        <f t="shared" si="9"/>
        <v>0</v>
      </c>
      <c r="AQ19" s="76">
        <f t="shared" si="10"/>
        <v>0</v>
      </c>
      <c r="AR19" s="76">
        <f t="shared" si="11"/>
        <v>0</v>
      </c>
      <c r="AS19" s="77"/>
      <c r="AT19" s="45"/>
      <c r="AU19" s="57"/>
    </row>
    <row r="20" spans="1:47" s="4" customFormat="1">
      <c r="A20" s="30" t="s">
        <v>42</v>
      </c>
      <c r="B20" s="31" t="str">
        <f t="shared" ref="B20:AF20" si="44">IF(OR(COUNTBLANK(B17)=1,B17="着",B17="完"),IF(OR(B18&gt;=30,B19&gt;=25),"○",""),"")</f>
        <v/>
      </c>
      <c r="C20" s="32" t="str">
        <f t="shared" si="44"/>
        <v/>
      </c>
      <c r="D20" s="32" t="str">
        <f t="shared" si="44"/>
        <v/>
      </c>
      <c r="E20" s="32" t="str">
        <f t="shared" si="44"/>
        <v/>
      </c>
      <c r="F20" s="32" t="str">
        <f t="shared" si="44"/>
        <v/>
      </c>
      <c r="G20" s="32" t="str">
        <f t="shared" si="44"/>
        <v/>
      </c>
      <c r="H20" s="32" t="str">
        <f t="shared" si="44"/>
        <v/>
      </c>
      <c r="I20" s="32" t="str">
        <f t="shared" si="44"/>
        <v/>
      </c>
      <c r="J20" s="32" t="str">
        <f t="shared" si="44"/>
        <v/>
      </c>
      <c r="K20" s="32" t="str">
        <f t="shared" si="44"/>
        <v/>
      </c>
      <c r="L20" s="32" t="str">
        <f t="shared" si="44"/>
        <v/>
      </c>
      <c r="M20" s="32" t="str">
        <f t="shared" si="44"/>
        <v/>
      </c>
      <c r="N20" s="32" t="str">
        <f t="shared" si="44"/>
        <v/>
      </c>
      <c r="O20" s="32" t="str">
        <f t="shared" si="44"/>
        <v/>
      </c>
      <c r="P20" s="32" t="str">
        <f t="shared" si="44"/>
        <v/>
      </c>
      <c r="Q20" s="32" t="str">
        <f t="shared" si="44"/>
        <v/>
      </c>
      <c r="R20" s="32" t="str">
        <f t="shared" si="44"/>
        <v/>
      </c>
      <c r="S20" s="32" t="str">
        <f t="shared" si="44"/>
        <v/>
      </c>
      <c r="T20" s="32" t="str">
        <f t="shared" si="44"/>
        <v/>
      </c>
      <c r="U20" s="32" t="str">
        <f t="shared" si="44"/>
        <v/>
      </c>
      <c r="V20" s="32" t="str">
        <f t="shared" si="44"/>
        <v/>
      </c>
      <c r="W20" s="32" t="str">
        <f t="shared" si="44"/>
        <v/>
      </c>
      <c r="X20" s="32" t="str">
        <f t="shared" si="44"/>
        <v/>
      </c>
      <c r="Y20" s="32" t="str">
        <f t="shared" si="44"/>
        <v/>
      </c>
      <c r="Z20" s="32" t="str">
        <f t="shared" si="44"/>
        <v/>
      </c>
      <c r="AA20" s="32" t="str">
        <f t="shared" si="44"/>
        <v/>
      </c>
      <c r="AB20" s="32" t="str">
        <f t="shared" si="44"/>
        <v/>
      </c>
      <c r="AC20" s="32" t="str">
        <f t="shared" si="44"/>
        <v/>
      </c>
      <c r="AD20" s="32" t="str">
        <f t="shared" si="44"/>
        <v/>
      </c>
      <c r="AE20" s="32" t="str">
        <f t="shared" si="44"/>
        <v/>
      </c>
      <c r="AF20" s="33" t="str">
        <f t="shared" si="44"/>
        <v/>
      </c>
      <c r="AG20" s="67" t="e">
        <f>ROUND(AG18/AG16,2)</f>
        <v>#DIV/0!</v>
      </c>
      <c r="AH20" s="57"/>
      <c r="AI20" s="76">
        <f t="shared" si="2"/>
        <v>0</v>
      </c>
      <c r="AJ20" s="76">
        <f t="shared" si="3"/>
        <v>0</v>
      </c>
      <c r="AK20" s="76">
        <f t="shared" si="4"/>
        <v>0</v>
      </c>
      <c r="AL20" s="76">
        <f t="shared" si="5"/>
        <v>0</v>
      </c>
      <c r="AM20" s="76">
        <f t="shared" si="6"/>
        <v>0</v>
      </c>
      <c r="AN20" s="76">
        <f t="shared" si="7"/>
        <v>0</v>
      </c>
      <c r="AO20" s="76">
        <f t="shared" si="8"/>
        <v>0</v>
      </c>
      <c r="AP20" s="76">
        <f t="shared" si="9"/>
        <v>0</v>
      </c>
      <c r="AQ20" s="76">
        <f t="shared" si="10"/>
        <v>31</v>
      </c>
      <c r="AR20" s="76">
        <f t="shared" si="11"/>
        <v>0</v>
      </c>
      <c r="AS20" s="76"/>
      <c r="AT20" s="45"/>
      <c r="AU20" s="57"/>
    </row>
    <row r="21" spans="1:47">
      <c r="A21" s="20"/>
      <c r="B21" s="21" t="str">
        <f>IF(A21="","",DATE(A21,A22,$B$1))</f>
        <v/>
      </c>
      <c r="C21" s="22" t="str">
        <f t="shared" ref="C21" si="45">IF(B21="","",IF(MONTH(B21)=MONTH(B21+1),B21+1,""))</f>
        <v/>
      </c>
      <c r="D21" s="22" t="str">
        <f t="shared" ref="D21" si="46">IF(C21="","",IF(MONTH(C21)=MONTH(C21+1),C21+1,""))</f>
        <v/>
      </c>
      <c r="E21" s="22" t="str">
        <f t="shared" ref="E21" si="47">IF(D21="","",IF(MONTH(D21)=MONTH(D21+1),D21+1,""))</f>
        <v/>
      </c>
      <c r="F21" s="22" t="str">
        <f t="shared" ref="F21" si="48">IF(E21="","",IF(MONTH(E21)=MONTH(E21+1),E21+1,""))</f>
        <v/>
      </c>
      <c r="G21" s="22" t="str">
        <f t="shared" ref="G21" si="49">IF(F21="","",IF(MONTH(F21)=MONTH(F21+1),F21+1,""))</f>
        <v/>
      </c>
      <c r="H21" s="22" t="str">
        <f t="shared" ref="H21" si="50">IF(G21="","",IF(MONTH(G21)=MONTH(G21+1),G21+1,""))</f>
        <v/>
      </c>
      <c r="I21" s="22" t="str">
        <f t="shared" ref="I21" si="51">IF(H21="","",IF(MONTH(H21)=MONTH(H21+1),H21+1,""))</f>
        <v/>
      </c>
      <c r="J21" s="22" t="str">
        <f t="shared" ref="J21" si="52">IF(I21="","",IF(MONTH(I21)=MONTH(I21+1),I21+1,""))</f>
        <v/>
      </c>
      <c r="K21" s="22" t="str">
        <f t="shared" ref="K21" si="53">IF(J21="","",IF(MONTH(J21)=MONTH(J21+1),J21+1,""))</f>
        <v/>
      </c>
      <c r="L21" s="22" t="str">
        <f t="shared" ref="L21" si="54">IF(K21="","",IF(MONTH(K21)=MONTH(K21+1),K21+1,""))</f>
        <v/>
      </c>
      <c r="M21" s="22" t="str">
        <f t="shared" ref="M21" si="55">IF(L21="","",IF(MONTH(L21)=MONTH(L21+1),L21+1,""))</f>
        <v/>
      </c>
      <c r="N21" s="22" t="str">
        <f t="shared" ref="N21" si="56">IF(M21="","",IF(MONTH(M21)=MONTH(M21+1),M21+1,""))</f>
        <v/>
      </c>
      <c r="O21" s="22" t="str">
        <f t="shared" ref="O21" si="57">IF(N21="","",IF(MONTH(N21)=MONTH(N21+1),N21+1,""))</f>
        <v/>
      </c>
      <c r="P21" s="22" t="str">
        <f t="shared" ref="P21" si="58">IF(O21="","",IF(MONTH(O21)=MONTH(O21+1),O21+1,""))</f>
        <v/>
      </c>
      <c r="Q21" s="22" t="str">
        <f t="shared" ref="Q21" si="59">IF(P21="","",IF(MONTH(P21)=MONTH(P21+1),P21+1,""))</f>
        <v/>
      </c>
      <c r="R21" s="22" t="str">
        <f t="shared" ref="R21" si="60">IF(Q21="","",IF(MONTH(Q21)=MONTH(Q21+1),Q21+1,""))</f>
        <v/>
      </c>
      <c r="S21" s="22" t="str">
        <f t="shared" ref="S21" si="61">IF(R21="","",IF(MONTH(R21)=MONTH(R21+1),R21+1,""))</f>
        <v/>
      </c>
      <c r="T21" s="22" t="str">
        <f t="shared" ref="T21" si="62">IF(S21="","",IF(MONTH(S21)=MONTH(S21+1),S21+1,""))</f>
        <v/>
      </c>
      <c r="U21" s="22" t="str">
        <f t="shared" ref="U21" si="63">IF(T21="","",IF(MONTH(T21)=MONTH(T21+1),T21+1,""))</f>
        <v/>
      </c>
      <c r="V21" s="22" t="str">
        <f t="shared" ref="V21" si="64">IF(U21="","",IF(MONTH(U21)=MONTH(U21+1),U21+1,""))</f>
        <v/>
      </c>
      <c r="W21" s="22" t="str">
        <f t="shared" ref="W21" si="65">IF(V21="","",IF(MONTH(V21)=MONTH(V21+1),V21+1,""))</f>
        <v/>
      </c>
      <c r="X21" s="22" t="str">
        <f t="shared" ref="X21" si="66">IF(W21="","",IF(MONTH(W21)=MONTH(W21+1),W21+1,""))</f>
        <v/>
      </c>
      <c r="Y21" s="22" t="str">
        <f t="shared" ref="Y21" si="67">IF(X21="","",IF(MONTH(X21)=MONTH(X21+1),X21+1,""))</f>
        <v/>
      </c>
      <c r="Z21" s="22" t="str">
        <f t="shared" ref="Z21" si="68">IF(Y21="","",IF(MONTH(Y21)=MONTH(Y21+1),Y21+1,""))</f>
        <v/>
      </c>
      <c r="AA21" s="22" t="str">
        <f t="shared" ref="AA21" si="69">IF(Z21="","",IF(MONTH(Z21)=MONTH(Z21+1),Z21+1,""))</f>
        <v/>
      </c>
      <c r="AB21" s="22" t="str">
        <f t="shared" ref="AB21" si="70">IF(AA21="","",IF(MONTH(AA21)=MONTH(AA21+1),AA21+1,""))</f>
        <v/>
      </c>
      <c r="AC21" s="22" t="str">
        <f t="shared" ref="AC21" si="71">IF(AB21="","",IF(MONTH(AB21)=MONTH(AB21+1),AB21+1,""))</f>
        <v/>
      </c>
      <c r="AD21" s="22" t="str">
        <f t="shared" ref="AD21" si="72">IF(AC21="","",IF(MONTH(AC21)=MONTH(AC21+1),AC21+1,""))</f>
        <v/>
      </c>
      <c r="AE21" s="22" t="str">
        <f t="shared" ref="AE21" si="73">IF(AD21="","",IF(MONTH(AD21)=MONTH(AD21+1),AD21+1,""))</f>
        <v/>
      </c>
      <c r="AF21" s="23" t="str">
        <f>IF(AE21="","",IF(MONTH(AE21)=MONTH(AE21+1),AE21+1,""))</f>
        <v/>
      </c>
      <c r="AG21" s="63" t="s">
        <v>26</v>
      </c>
      <c r="AI21" s="76">
        <f t="shared" si="2"/>
        <v>0</v>
      </c>
      <c r="AJ21" s="76">
        <f t="shared" si="3"/>
        <v>0</v>
      </c>
      <c r="AK21" s="76">
        <f t="shared" si="4"/>
        <v>0</v>
      </c>
      <c r="AL21" s="76">
        <f t="shared" si="5"/>
        <v>0</v>
      </c>
      <c r="AM21" s="76">
        <f t="shared" si="6"/>
        <v>0</v>
      </c>
      <c r="AN21" s="76">
        <f t="shared" si="7"/>
        <v>0</v>
      </c>
      <c r="AO21" s="76">
        <f t="shared" si="8"/>
        <v>0</v>
      </c>
      <c r="AP21" s="76">
        <f t="shared" si="9"/>
        <v>0</v>
      </c>
      <c r="AQ21" s="76">
        <f t="shared" si="10"/>
        <v>31</v>
      </c>
      <c r="AR21" s="76">
        <f t="shared" si="11"/>
        <v>0</v>
      </c>
    </row>
    <row r="22" spans="1:47">
      <c r="A22" s="24"/>
      <c r="B22" s="25" t="str">
        <f>B21</f>
        <v/>
      </c>
      <c r="C22" s="26" t="str">
        <f t="shared" ref="C22:AF22" si="74">C21</f>
        <v/>
      </c>
      <c r="D22" s="26" t="str">
        <f t="shared" si="74"/>
        <v/>
      </c>
      <c r="E22" s="26" t="str">
        <f t="shared" si="74"/>
        <v/>
      </c>
      <c r="F22" s="26" t="str">
        <f t="shared" si="74"/>
        <v/>
      </c>
      <c r="G22" s="26" t="str">
        <f t="shared" si="74"/>
        <v/>
      </c>
      <c r="H22" s="26" t="str">
        <f t="shared" si="74"/>
        <v/>
      </c>
      <c r="I22" s="26" t="str">
        <f t="shared" si="74"/>
        <v/>
      </c>
      <c r="J22" s="26" t="str">
        <f t="shared" si="74"/>
        <v/>
      </c>
      <c r="K22" s="26" t="str">
        <f t="shared" si="74"/>
        <v/>
      </c>
      <c r="L22" s="26" t="str">
        <f t="shared" si="74"/>
        <v/>
      </c>
      <c r="M22" s="26" t="str">
        <f t="shared" si="74"/>
        <v/>
      </c>
      <c r="N22" s="26" t="str">
        <f t="shared" si="74"/>
        <v/>
      </c>
      <c r="O22" s="26" t="str">
        <f t="shared" si="74"/>
        <v/>
      </c>
      <c r="P22" s="26" t="str">
        <f t="shared" si="74"/>
        <v/>
      </c>
      <c r="Q22" s="26" t="str">
        <f t="shared" si="74"/>
        <v/>
      </c>
      <c r="R22" s="26" t="str">
        <f t="shared" si="74"/>
        <v/>
      </c>
      <c r="S22" s="26" t="str">
        <f t="shared" si="74"/>
        <v/>
      </c>
      <c r="T22" s="26" t="str">
        <f t="shared" si="74"/>
        <v/>
      </c>
      <c r="U22" s="26" t="str">
        <f t="shared" si="74"/>
        <v/>
      </c>
      <c r="V22" s="26" t="str">
        <f t="shared" si="74"/>
        <v/>
      </c>
      <c r="W22" s="26" t="str">
        <f t="shared" si="74"/>
        <v/>
      </c>
      <c r="X22" s="26" t="str">
        <f t="shared" si="74"/>
        <v/>
      </c>
      <c r="Y22" s="26" t="str">
        <f t="shared" si="74"/>
        <v/>
      </c>
      <c r="Z22" s="26" t="str">
        <f t="shared" si="74"/>
        <v/>
      </c>
      <c r="AA22" s="26" t="str">
        <f t="shared" si="74"/>
        <v/>
      </c>
      <c r="AB22" s="26" t="str">
        <f t="shared" si="74"/>
        <v/>
      </c>
      <c r="AC22" s="26" t="str">
        <f t="shared" si="74"/>
        <v/>
      </c>
      <c r="AD22" s="26" t="str">
        <f t="shared" si="74"/>
        <v/>
      </c>
      <c r="AE22" s="26" t="str">
        <f t="shared" si="74"/>
        <v/>
      </c>
      <c r="AF22" s="27" t="str">
        <f t="shared" si="74"/>
        <v/>
      </c>
      <c r="AG22" s="64">
        <f>AR23</f>
        <v>0</v>
      </c>
      <c r="AI22" s="76">
        <f t="shared" si="2"/>
        <v>0</v>
      </c>
      <c r="AJ22" s="76">
        <f t="shared" si="3"/>
        <v>0</v>
      </c>
      <c r="AK22" s="76">
        <f t="shared" si="4"/>
        <v>0</v>
      </c>
      <c r="AL22" s="76">
        <f t="shared" si="5"/>
        <v>0</v>
      </c>
      <c r="AM22" s="76">
        <f t="shared" si="6"/>
        <v>0</v>
      </c>
      <c r="AN22" s="76">
        <f t="shared" si="7"/>
        <v>0</v>
      </c>
      <c r="AO22" s="76">
        <f t="shared" si="8"/>
        <v>0</v>
      </c>
      <c r="AP22" s="76">
        <f t="shared" si="9"/>
        <v>0</v>
      </c>
      <c r="AQ22" s="76">
        <f t="shared" si="10"/>
        <v>31</v>
      </c>
      <c r="AR22" s="76">
        <f t="shared" si="11"/>
        <v>0</v>
      </c>
    </row>
    <row r="23" spans="1:47" s="4" customFormat="1">
      <c r="A23" s="55" t="s">
        <v>41</v>
      </c>
      <c r="B23" s="52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28"/>
      <c r="R23" s="53"/>
      <c r="S23" s="53"/>
      <c r="T23" s="53"/>
      <c r="U23" s="53"/>
      <c r="V23" s="53"/>
      <c r="W23" s="53"/>
      <c r="X23" s="28"/>
      <c r="Y23" s="28"/>
      <c r="Z23" s="28"/>
      <c r="AA23" s="28"/>
      <c r="AB23" s="28"/>
      <c r="AC23" s="28"/>
      <c r="AD23" s="53"/>
      <c r="AE23" s="28"/>
      <c r="AF23" s="29"/>
      <c r="AG23" s="65" t="s">
        <v>42</v>
      </c>
      <c r="AH23" s="57"/>
      <c r="AI23" s="76">
        <f t="shared" si="2"/>
        <v>0</v>
      </c>
      <c r="AJ23" s="76">
        <f t="shared" si="3"/>
        <v>0</v>
      </c>
      <c r="AK23" s="76">
        <f t="shared" si="4"/>
        <v>0</v>
      </c>
      <c r="AL23" s="76">
        <f t="shared" si="5"/>
        <v>0</v>
      </c>
      <c r="AM23" s="76">
        <f t="shared" si="6"/>
        <v>0</v>
      </c>
      <c r="AN23" s="76">
        <f t="shared" si="7"/>
        <v>0</v>
      </c>
      <c r="AO23" s="76">
        <f t="shared" si="8"/>
        <v>0</v>
      </c>
      <c r="AP23" s="76">
        <f t="shared" si="9"/>
        <v>0</v>
      </c>
      <c r="AQ23" s="76">
        <f t="shared" si="10"/>
        <v>0</v>
      </c>
      <c r="AR23" s="76">
        <f t="shared" si="11"/>
        <v>0</v>
      </c>
      <c r="AS23" s="77"/>
      <c r="AT23" s="45"/>
      <c r="AU23" s="57"/>
    </row>
    <row r="24" spans="1:47" s="4" customFormat="1">
      <c r="A24" s="54" t="s">
        <v>40</v>
      </c>
      <c r="B24" s="5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60"/>
      <c r="AG24" s="66">
        <f>COUNTIF(B26:AF26,"○")</f>
        <v>0</v>
      </c>
      <c r="AH24" s="57"/>
      <c r="AI24" s="76">
        <f t="shared" si="2"/>
        <v>0</v>
      </c>
      <c r="AJ24" s="76">
        <f t="shared" si="3"/>
        <v>0</v>
      </c>
      <c r="AK24" s="76">
        <f t="shared" si="4"/>
        <v>0</v>
      </c>
      <c r="AL24" s="76">
        <f t="shared" si="5"/>
        <v>0</v>
      </c>
      <c r="AM24" s="76">
        <f t="shared" si="6"/>
        <v>0</v>
      </c>
      <c r="AN24" s="76">
        <f t="shared" si="7"/>
        <v>0</v>
      </c>
      <c r="AO24" s="76">
        <f t="shared" si="8"/>
        <v>0</v>
      </c>
      <c r="AP24" s="76">
        <f t="shared" si="9"/>
        <v>0</v>
      </c>
      <c r="AQ24" s="76">
        <f t="shared" si="10"/>
        <v>0</v>
      </c>
      <c r="AR24" s="76">
        <f t="shared" si="11"/>
        <v>0</v>
      </c>
      <c r="AS24" s="77"/>
      <c r="AT24" s="45"/>
      <c r="AU24" s="57"/>
    </row>
    <row r="25" spans="1:47" s="4" customFormat="1">
      <c r="A25" s="55" t="s">
        <v>39</v>
      </c>
      <c r="B25" s="61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59"/>
      <c r="R25" s="59"/>
      <c r="S25" s="62"/>
      <c r="T25" s="62"/>
      <c r="U25" s="62"/>
      <c r="V25" s="62"/>
      <c r="W25" s="62"/>
      <c r="X25" s="59"/>
      <c r="Y25" s="59"/>
      <c r="Z25" s="62"/>
      <c r="AA25" s="62"/>
      <c r="AB25" s="62"/>
      <c r="AC25" s="62"/>
      <c r="AD25" s="62"/>
      <c r="AE25" s="59"/>
      <c r="AF25" s="60"/>
      <c r="AG25" s="65" t="s">
        <v>43</v>
      </c>
      <c r="AH25" s="57"/>
      <c r="AI25" s="76">
        <f t="shared" si="2"/>
        <v>0</v>
      </c>
      <c r="AJ25" s="76">
        <f t="shared" si="3"/>
        <v>0</v>
      </c>
      <c r="AK25" s="76">
        <f t="shared" si="4"/>
        <v>0</v>
      </c>
      <c r="AL25" s="76">
        <f t="shared" si="5"/>
        <v>0</v>
      </c>
      <c r="AM25" s="76">
        <f t="shared" si="6"/>
        <v>0</v>
      </c>
      <c r="AN25" s="76">
        <f t="shared" si="7"/>
        <v>0</v>
      </c>
      <c r="AO25" s="76">
        <f t="shared" si="8"/>
        <v>0</v>
      </c>
      <c r="AP25" s="76">
        <f t="shared" si="9"/>
        <v>0</v>
      </c>
      <c r="AQ25" s="76">
        <f t="shared" si="10"/>
        <v>0</v>
      </c>
      <c r="AR25" s="76">
        <f t="shared" si="11"/>
        <v>0</v>
      </c>
      <c r="AS25" s="77"/>
      <c r="AT25" s="45"/>
      <c r="AU25" s="57"/>
    </row>
    <row r="26" spans="1:47" s="4" customFormat="1">
      <c r="A26" s="30" t="s">
        <v>42</v>
      </c>
      <c r="B26" s="31" t="str">
        <f t="shared" ref="B26:AF26" si="75">IF(OR(COUNTBLANK(B23)=1,B23="着",B23="完"),IF(OR(B24&gt;=30,B25&gt;=25),"○",""),"")</f>
        <v/>
      </c>
      <c r="C26" s="32" t="str">
        <f t="shared" si="75"/>
        <v/>
      </c>
      <c r="D26" s="32" t="str">
        <f t="shared" si="75"/>
        <v/>
      </c>
      <c r="E26" s="32" t="str">
        <f t="shared" si="75"/>
        <v/>
      </c>
      <c r="F26" s="32" t="str">
        <f t="shared" si="75"/>
        <v/>
      </c>
      <c r="G26" s="32" t="str">
        <f t="shared" si="75"/>
        <v/>
      </c>
      <c r="H26" s="32" t="str">
        <f t="shared" si="75"/>
        <v/>
      </c>
      <c r="I26" s="32" t="str">
        <f t="shared" si="75"/>
        <v/>
      </c>
      <c r="J26" s="32" t="str">
        <f t="shared" si="75"/>
        <v/>
      </c>
      <c r="K26" s="32" t="str">
        <f t="shared" si="75"/>
        <v/>
      </c>
      <c r="L26" s="32" t="str">
        <f t="shared" si="75"/>
        <v/>
      </c>
      <c r="M26" s="32" t="str">
        <f t="shared" si="75"/>
        <v/>
      </c>
      <c r="N26" s="32" t="str">
        <f t="shared" si="75"/>
        <v/>
      </c>
      <c r="O26" s="32" t="str">
        <f t="shared" si="75"/>
        <v/>
      </c>
      <c r="P26" s="32" t="str">
        <f t="shared" si="75"/>
        <v/>
      </c>
      <c r="Q26" s="32" t="str">
        <f t="shared" si="75"/>
        <v/>
      </c>
      <c r="R26" s="32" t="str">
        <f t="shared" si="75"/>
        <v/>
      </c>
      <c r="S26" s="32" t="str">
        <f t="shared" si="75"/>
        <v/>
      </c>
      <c r="T26" s="32" t="str">
        <f t="shared" si="75"/>
        <v/>
      </c>
      <c r="U26" s="32" t="str">
        <f t="shared" si="75"/>
        <v/>
      </c>
      <c r="V26" s="32" t="str">
        <f t="shared" si="75"/>
        <v/>
      </c>
      <c r="W26" s="32" t="str">
        <f t="shared" si="75"/>
        <v/>
      </c>
      <c r="X26" s="32" t="str">
        <f t="shared" si="75"/>
        <v/>
      </c>
      <c r="Y26" s="32" t="str">
        <f t="shared" si="75"/>
        <v/>
      </c>
      <c r="Z26" s="32" t="str">
        <f t="shared" si="75"/>
        <v/>
      </c>
      <c r="AA26" s="32" t="str">
        <f t="shared" si="75"/>
        <v/>
      </c>
      <c r="AB26" s="32" t="str">
        <f t="shared" si="75"/>
        <v/>
      </c>
      <c r="AC26" s="32" t="str">
        <f t="shared" si="75"/>
        <v/>
      </c>
      <c r="AD26" s="32" t="str">
        <f t="shared" si="75"/>
        <v/>
      </c>
      <c r="AE26" s="32" t="str">
        <f t="shared" si="75"/>
        <v/>
      </c>
      <c r="AF26" s="33" t="str">
        <f t="shared" si="75"/>
        <v/>
      </c>
      <c r="AG26" s="67" t="e">
        <f>ROUND(AG24/AG22,2)</f>
        <v>#DIV/0!</v>
      </c>
      <c r="AH26" s="57"/>
      <c r="AI26" s="76">
        <f t="shared" si="2"/>
        <v>0</v>
      </c>
      <c r="AJ26" s="76">
        <f t="shared" si="3"/>
        <v>0</v>
      </c>
      <c r="AK26" s="76">
        <f t="shared" si="4"/>
        <v>0</v>
      </c>
      <c r="AL26" s="76">
        <f t="shared" si="5"/>
        <v>0</v>
      </c>
      <c r="AM26" s="76">
        <f t="shared" si="6"/>
        <v>0</v>
      </c>
      <c r="AN26" s="76">
        <f t="shared" si="7"/>
        <v>0</v>
      </c>
      <c r="AO26" s="76">
        <f t="shared" si="8"/>
        <v>0</v>
      </c>
      <c r="AP26" s="76">
        <f t="shared" si="9"/>
        <v>0</v>
      </c>
      <c r="AQ26" s="76">
        <f t="shared" si="10"/>
        <v>31</v>
      </c>
      <c r="AR26" s="76">
        <f t="shared" si="11"/>
        <v>0</v>
      </c>
      <c r="AS26" s="76"/>
      <c r="AT26" s="45"/>
      <c r="AU26" s="57"/>
    </row>
    <row r="27" spans="1:47">
      <c r="A27" s="20"/>
      <c r="B27" s="21" t="str">
        <f>IF(A27="","",DATE(A27,A28,$B$1))</f>
        <v/>
      </c>
      <c r="C27" s="22" t="str">
        <f t="shared" ref="C27" si="76">IF(B27="","",IF(MONTH(B27)=MONTH(B27+1),B27+1,""))</f>
        <v/>
      </c>
      <c r="D27" s="22" t="str">
        <f t="shared" ref="D27" si="77">IF(C27="","",IF(MONTH(C27)=MONTH(C27+1),C27+1,""))</f>
        <v/>
      </c>
      <c r="E27" s="22" t="str">
        <f t="shared" ref="E27" si="78">IF(D27="","",IF(MONTH(D27)=MONTH(D27+1),D27+1,""))</f>
        <v/>
      </c>
      <c r="F27" s="22" t="str">
        <f t="shared" ref="F27" si="79">IF(E27="","",IF(MONTH(E27)=MONTH(E27+1),E27+1,""))</f>
        <v/>
      </c>
      <c r="G27" s="22" t="str">
        <f t="shared" ref="G27" si="80">IF(F27="","",IF(MONTH(F27)=MONTH(F27+1),F27+1,""))</f>
        <v/>
      </c>
      <c r="H27" s="22" t="str">
        <f t="shared" ref="H27" si="81">IF(G27="","",IF(MONTH(G27)=MONTH(G27+1),G27+1,""))</f>
        <v/>
      </c>
      <c r="I27" s="22" t="str">
        <f t="shared" ref="I27" si="82">IF(H27="","",IF(MONTH(H27)=MONTH(H27+1),H27+1,""))</f>
        <v/>
      </c>
      <c r="J27" s="22" t="str">
        <f t="shared" ref="J27" si="83">IF(I27="","",IF(MONTH(I27)=MONTH(I27+1),I27+1,""))</f>
        <v/>
      </c>
      <c r="K27" s="22" t="str">
        <f t="shared" ref="K27" si="84">IF(J27="","",IF(MONTH(J27)=MONTH(J27+1),J27+1,""))</f>
        <v/>
      </c>
      <c r="L27" s="22" t="str">
        <f t="shared" ref="L27" si="85">IF(K27="","",IF(MONTH(K27)=MONTH(K27+1),K27+1,""))</f>
        <v/>
      </c>
      <c r="M27" s="22" t="str">
        <f t="shared" ref="M27" si="86">IF(L27="","",IF(MONTH(L27)=MONTH(L27+1),L27+1,""))</f>
        <v/>
      </c>
      <c r="N27" s="22" t="str">
        <f t="shared" ref="N27" si="87">IF(M27="","",IF(MONTH(M27)=MONTH(M27+1),M27+1,""))</f>
        <v/>
      </c>
      <c r="O27" s="22" t="str">
        <f t="shared" ref="O27" si="88">IF(N27="","",IF(MONTH(N27)=MONTH(N27+1),N27+1,""))</f>
        <v/>
      </c>
      <c r="P27" s="22" t="str">
        <f t="shared" ref="P27" si="89">IF(O27="","",IF(MONTH(O27)=MONTH(O27+1),O27+1,""))</f>
        <v/>
      </c>
      <c r="Q27" s="22" t="str">
        <f t="shared" ref="Q27" si="90">IF(P27="","",IF(MONTH(P27)=MONTH(P27+1),P27+1,""))</f>
        <v/>
      </c>
      <c r="R27" s="22" t="str">
        <f t="shared" ref="R27" si="91">IF(Q27="","",IF(MONTH(Q27)=MONTH(Q27+1),Q27+1,""))</f>
        <v/>
      </c>
      <c r="S27" s="22" t="str">
        <f t="shared" ref="S27" si="92">IF(R27="","",IF(MONTH(R27)=MONTH(R27+1),R27+1,""))</f>
        <v/>
      </c>
      <c r="T27" s="22" t="str">
        <f t="shared" ref="T27" si="93">IF(S27="","",IF(MONTH(S27)=MONTH(S27+1),S27+1,""))</f>
        <v/>
      </c>
      <c r="U27" s="22" t="str">
        <f t="shared" ref="U27" si="94">IF(T27="","",IF(MONTH(T27)=MONTH(T27+1),T27+1,""))</f>
        <v/>
      </c>
      <c r="V27" s="22" t="str">
        <f t="shared" ref="V27" si="95">IF(U27="","",IF(MONTH(U27)=MONTH(U27+1),U27+1,""))</f>
        <v/>
      </c>
      <c r="W27" s="22" t="str">
        <f t="shared" ref="W27" si="96">IF(V27="","",IF(MONTH(V27)=MONTH(V27+1),V27+1,""))</f>
        <v/>
      </c>
      <c r="X27" s="22" t="str">
        <f t="shared" ref="X27" si="97">IF(W27="","",IF(MONTH(W27)=MONTH(W27+1),W27+1,""))</f>
        <v/>
      </c>
      <c r="Y27" s="22" t="str">
        <f t="shared" ref="Y27" si="98">IF(X27="","",IF(MONTH(X27)=MONTH(X27+1),X27+1,""))</f>
        <v/>
      </c>
      <c r="Z27" s="22" t="str">
        <f t="shared" ref="Z27" si="99">IF(Y27="","",IF(MONTH(Y27)=MONTH(Y27+1),Y27+1,""))</f>
        <v/>
      </c>
      <c r="AA27" s="22" t="str">
        <f t="shared" ref="AA27" si="100">IF(Z27="","",IF(MONTH(Z27)=MONTH(Z27+1),Z27+1,""))</f>
        <v/>
      </c>
      <c r="AB27" s="22" t="str">
        <f t="shared" ref="AB27" si="101">IF(AA27="","",IF(MONTH(AA27)=MONTH(AA27+1),AA27+1,""))</f>
        <v/>
      </c>
      <c r="AC27" s="22" t="str">
        <f t="shared" ref="AC27" si="102">IF(AB27="","",IF(MONTH(AB27)=MONTH(AB27+1),AB27+1,""))</f>
        <v/>
      </c>
      <c r="AD27" s="22" t="str">
        <f t="shared" ref="AD27" si="103">IF(AC27="","",IF(MONTH(AC27)=MONTH(AC27+1),AC27+1,""))</f>
        <v/>
      </c>
      <c r="AE27" s="22" t="str">
        <f t="shared" ref="AE27" si="104">IF(AD27="","",IF(MONTH(AD27)=MONTH(AD27+1),AD27+1,""))</f>
        <v/>
      </c>
      <c r="AF27" s="23" t="str">
        <f>IF(AE27="","",IF(MONTH(AE27)=MONTH(AE27+1),AE27+1,""))</f>
        <v/>
      </c>
      <c r="AG27" s="63" t="s">
        <v>26</v>
      </c>
      <c r="AI27" s="76">
        <f t="shared" si="2"/>
        <v>0</v>
      </c>
      <c r="AJ27" s="76">
        <f t="shared" si="3"/>
        <v>0</v>
      </c>
      <c r="AK27" s="76">
        <f t="shared" si="4"/>
        <v>0</v>
      </c>
      <c r="AL27" s="76">
        <f t="shared" si="5"/>
        <v>0</v>
      </c>
      <c r="AM27" s="76">
        <f t="shared" si="6"/>
        <v>0</v>
      </c>
      <c r="AN27" s="76">
        <f t="shared" si="7"/>
        <v>0</v>
      </c>
      <c r="AO27" s="76">
        <f t="shared" si="8"/>
        <v>0</v>
      </c>
      <c r="AP27" s="76">
        <f t="shared" si="9"/>
        <v>0</v>
      </c>
      <c r="AQ27" s="76">
        <f t="shared" si="10"/>
        <v>31</v>
      </c>
      <c r="AR27" s="76">
        <f t="shared" si="11"/>
        <v>0</v>
      </c>
    </row>
    <row r="28" spans="1:47">
      <c r="A28" s="24"/>
      <c r="B28" s="25" t="str">
        <f>B27</f>
        <v/>
      </c>
      <c r="C28" s="26" t="str">
        <f t="shared" ref="C28:AF28" si="105">C27</f>
        <v/>
      </c>
      <c r="D28" s="26" t="str">
        <f t="shared" si="105"/>
        <v/>
      </c>
      <c r="E28" s="26" t="str">
        <f t="shared" si="105"/>
        <v/>
      </c>
      <c r="F28" s="26" t="str">
        <f t="shared" si="105"/>
        <v/>
      </c>
      <c r="G28" s="26" t="str">
        <f t="shared" si="105"/>
        <v/>
      </c>
      <c r="H28" s="26" t="str">
        <f t="shared" si="105"/>
        <v/>
      </c>
      <c r="I28" s="26" t="str">
        <f t="shared" si="105"/>
        <v/>
      </c>
      <c r="J28" s="26" t="str">
        <f t="shared" si="105"/>
        <v/>
      </c>
      <c r="K28" s="26" t="str">
        <f t="shared" si="105"/>
        <v/>
      </c>
      <c r="L28" s="26" t="str">
        <f t="shared" si="105"/>
        <v/>
      </c>
      <c r="M28" s="26" t="str">
        <f t="shared" si="105"/>
        <v/>
      </c>
      <c r="N28" s="26" t="str">
        <f t="shared" si="105"/>
        <v/>
      </c>
      <c r="O28" s="26" t="str">
        <f t="shared" si="105"/>
        <v/>
      </c>
      <c r="P28" s="26" t="str">
        <f t="shared" si="105"/>
        <v/>
      </c>
      <c r="Q28" s="26" t="str">
        <f t="shared" si="105"/>
        <v/>
      </c>
      <c r="R28" s="26" t="str">
        <f t="shared" si="105"/>
        <v/>
      </c>
      <c r="S28" s="26" t="str">
        <f t="shared" si="105"/>
        <v/>
      </c>
      <c r="T28" s="26" t="str">
        <f t="shared" si="105"/>
        <v/>
      </c>
      <c r="U28" s="26" t="str">
        <f t="shared" si="105"/>
        <v/>
      </c>
      <c r="V28" s="26" t="str">
        <f t="shared" si="105"/>
        <v/>
      </c>
      <c r="W28" s="26" t="str">
        <f t="shared" si="105"/>
        <v/>
      </c>
      <c r="X28" s="26" t="str">
        <f t="shared" si="105"/>
        <v/>
      </c>
      <c r="Y28" s="26" t="str">
        <f t="shared" si="105"/>
        <v/>
      </c>
      <c r="Z28" s="26" t="str">
        <f t="shared" si="105"/>
        <v/>
      </c>
      <c r="AA28" s="26" t="str">
        <f t="shared" si="105"/>
        <v/>
      </c>
      <c r="AB28" s="26" t="str">
        <f t="shared" si="105"/>
        <v/>
      </c>
      <c r="AC28" s="26" t="str">
        <f t="shared" si="105"/>
        <v/>
      </c>
      <c r="AD28" s="26" t="str">
        <f t="shared" si="105"/>
        <v/>
      </c>
      <c r="AE28" s="26" t="str">
        <f t="shared" si="105"/>
        <v/>
      </c>
      <c r="AF28" s="27" t="str">
        <f t="shared" si="105"/>
        <v/>
      </c>
      <c r="AG28" s="64">
        <f>AR29</f>
        <v>0</v>
      </c>
      <c r="AI28" s="76">
        <f t="shared" si="2"/>
        <v>0</v>
      </c>
      <c r="AJ28" s="76">
        <f t="shared" si="3"/>
        <v>0</v>
      </c>
      <c r="AK28" s="76">
        <f t="shared" si="4"/>
        <v>0</v>
      </c>
      <c r="AL28" s="76">
        <f t="shared" si="5"/>
        <v>0</v>
      </c>
      <c r="AM28" s="76">
        <f t="shared" si="6"/>
        <v>0</v>
      </c>
      <c r="AN28" s="76">
        <f t="shared" si="7"/>
        <v>0</v>
      </c>
      <c r="AO28" s="76">
        <f t="shared" si="8"/>
        <v>0</v>
      </c>
      <c r="AP28" s="76">
        <f t="shared" si="9"/>
        <v>0</v>
      </c>
      <c r="AQ28" s="76">
        <f t="shared" si="10"/>
        <v>31</v>
      </c>
      <c r="AR28" s="76">
        <f t="shared" si="11"/>
        <v>0</v>
      </c>
    </row>
    <row r="29" spans="1:47" s="4" customFormat="1">
      <c r="A29" s="55" t="s">
        <v>41</v>
      </c>
      <c r="B29" s="52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28"/>
      <c r="R29" s="28"/>
      <c r="S29" s="53"/>
      <c r="T29" s="53"/>
      <c r="U29" s="53"/>
      <c r="V29" s="53"/>
      <c r="W29" s="53"/>
      <c r="X29" s="28"/>
      <c r="Y29" s="28"/>
      <c r="Z29" s="53"/>
      <c r="AA29" s="53"/>
      <c r="AB29" s="53"/>
      <c r="AC29" s="53"/>
      <c r="AD29" s="53"/>
      <c r="AE29" s="28"/>
      <c r="AF29" s="29"/>
      <c r="AG29" s="65" t="s">
        <v>42</v>
      </c>
      <c r="AH29" s="57"/>
      <c r="AI29" s="76">
        <f t="shared" si="2"/>
        <v>0</v>
      </c>
      <c r="AJ29" s="76">
        <f t="shared" si="3"/>
        <v>0</v>
      </c>
      <c r="AK29" s="76">
        <f t="shared" si="4"/>
        <v>0</v>
      </c>
      <c r="AL29" s="76">
        <f t="shared" si="5"/>
        <v>0</v>
      </c>
      <c r="AM29" s="76">
        <f t="shared" si="6"/>
        <v>0</v>
      </c>
      <c r="AN29" s="76">
        <f t="shared" si="7"/>
        <v>0</v>
      </c>
      <c r="AO29" s="76">
        <f t="shared" si="8"/>
        <v>0</v>
      </c>
      <c r="AP29" s="76">
        <f t="shared" si="9"/>
        <v>0</v>
      </c>
      <c r="AQ29" s="76">
        <f t="shared" si="10"/>
        <v>0</v>
      </c>
      <c r="AR29" s="76">
        <f t="shared" si="11"/>
        <v>0</v>
      </c>
      <c r="AS29" s="77"/>
      <c r="AT29" s="45"/>
      <c r="AU29" s="57"/>
    </row>
    <row r="30" spans="1:47" s="4" customFormat="1">
      <c r="A30" s="54" t="s">
        <v>40</v>
      </c>
      <c r="B30" s="58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60"/>
      <c r="AG30" s="66">
        <f>COUNTIF(B32:AF32,"○")</f>
        <v>0</v>
      </c>
      <c r="AH30" s="57"/>
      <c r="AI30" s="76">
        <f t="shared" si="2"/>
        <v>0</v>
      </c>
      <c r="AJ30" s="76">
        <f t="shared" si="3"/>
        <v>0</v>
      </c>
      <c r="AK30" s="76">
        <f t="shared" si="4"/>
        <v>0</v>
      </c>
      <c r="AL30" s="76">
        <f t="shared" si="5"/>
        <v>0</v>
      </c>
      <c r="AM30" s="76">
        <f t="shared" si="6"/>
        <v>0</v>
      </c>
      <c r="AN30" s="76">
        <f t="shared" si="7"/>
        <v>0</v>
      </c>
      <c r="AO30" s="76">
        <f t="shared" si="8"/>
        <v>0</v>
      </c>
      <c r="AP30" s="76">
        <f t="shared" si="9"/>
        <v>0</v>
      </c>
      <c r="AQ30" s="76">
        <f t="shared" si="10"/>
        <v>0</v>
      </c>
      <c r="AR30" s="76">
        <f t="shared" si="11"/>
        <v>0</v>
      </c>
      <c r="AS30" s="77"/>
      <c r="AT30" s="45"/>
      <c r="AU30" s="57"/>
    </row>
    <row r="31" spans="1:47" s="4" customFormat="1">
      <c r="A31" s="55" t="s">
        <v>39</v>
      </c>
      <c r="B31" s="61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59"/>
      <c r="R31" s="59"/>
      <c r="S31" s="62"/>
      <c r="T31" s="62"/>
      <c r="U31" s="62"/>
      <c r="V31" s="62"/>
      <c r="W31" s="62"/>
      <c r="X31" s="59"/>
      <c r="Y31" s="59"/>
      <c r="Z31" s="62"/>
      <c r="AA31" s="62"/>
      <c r="AB31" s="62"/>
      <c r="AC31" s="62"/>
      <c r="AD31" s="62"/>
      <c r="AE31" s="59"/>
      <c r="AF31" s="60"/>
      <c r="AG31" s="65" t="s">
        <v>43</v>
      </c>
      <c r="AH31" s="57"/>
      <c r="AI31" s="76">
        <f t="shared" si="2"/>
        <v>0</v>
      </c>
      <c r="AJ31" s="76">
        <f t="shared" si="3"/>
        <v>0</v>
      </c>
      <c r="AK31" s="76">
        <f t="shared" si="4"/>
        <v>0</v>
      </c>
      <c r="AL31" s="76">
        <f t="shared" si="5"/>
        <v>0</v>
      </c>
      <c r="AM31" s="76">
        <f t="shared" si="6"/>
        <v>0</v>
      </c>
      <c r="AN31" s="76">
        <f t="shared" si="7"/>
        <v>0</v>
      </c>
      <c r="AO31" s="76">
        <f t="shared" si="8"/>
        <v>0</v>
      </c>
      <c r="AP31" s="76">
        <f t="shared" si="9"/>
        <v>0</v>
      </c>
      <c r="AQ31" s="76">
        <f t="shared" si="10"/>
        <v>0</v>
      </c>
      <c r="AR31" s="76">
        <f t="shared" si="11"/>
        <v>0</v>
      </c>
      <c r="AS31" s="77"/>
      <c r="AT31" s="45"/>
      <c r="AU31" s="57"/>
    </row>
    <row r="32" spans="1:47" s="4" customFormat="1">
      <c r="A32" s="30" t="s">
        <v>42</v>
      </c>
      <c r="B32" s="31" t="str">
        <f t="shared" ref="B32:AF32" si="106">IF(OR(COUNTBLANK(B29)=1,B29="着",B29="完"),IF(OR(B30&gt;=30,B31&gt;=25),"○",""),"")</f>
        <v/>
      </c>
      <c r="C32" s="32" t="str">
        <f t="shared" si="106"/>
        <v/>
      </c>
      <c r="D32" s="32" t="str">
        <f t="shared" si="106"/>
        <v/>
      </c>
      <c r="E32" s="32" t="str">
        <f t="shared" si="106"/>
        <v/>
      </c>
      <c r="F32" s="32" t="str">
        <f t="shared" si="106"/>
        <v/>
      </c>
      <c r="G32" s="32" t="str">
        <f t="shared" si="106"/>
        <v/>
      </c>
      <c r="H32" s="32" t="str">
        <f t="shared" si="106"/>
        <v/>
      </c>
      <c r="I32" s="32" t="str">
        <f t="shared" si="106"/>
        <v/>
      </c>
      <c r="J32" s="32" t="str">
        <f t="shared" si="106"/>
        <v/>
      </c>
      <c r="K32" s="32" t="str">
        <f t="shared" si="106"/>
        <v/>
      </c>
      <c r="L32" s="32" t="str">
        <f t="shared" si="106"/>
        <v/>
      </c>
      <c r="M32" s="32" t="str">
        <f t="shared" si="106"/>
        <v/>
      </c>
      <c r="N32" s="32" t="str">
        <f t="shared" si="106"/>
        <v/>
      </c>
      <c r="O32" s="32" t="str">
        <f t="shared" si="106"/>
        <v/>
      </c>
      <c r="P32" s="32" t="str">
        <f t="shared" si="106"/>
        <v/>
      </c>
      <c r="Q32" s="32" t="str">
        <f t="shared" si="106"/>
        <v/>
      </c>
      <c r="R32" s="32" t="str">
        <f t="shared" si="106"/>
        <v/>
      </c>
      <c r="S32" s="32" t="str">
        <f t="shared" si="106"/>
        <v/>
      </c>
      <c r="T32" s="32" t="str">
        <f t="shared" si="106"/>
        <v/>
      </c>
      <c r="U32" s="32" t="str">
        <f t="shared" si="106"/>
        <v/>
      </c>
      <c r="V32" s="32" t="str">
        <f t="shared" si="106"/>
        <v/>
      </c>
      <c r="W32" s="32" t="str">
        <f t="shared" si="106"/>
        <v/>
      </c>
      <c r="X32" s="32" t="str">
        <f t="shared" si="106"/>
        <v/>
      </c>
      <c r="Y32" s="32" t="str">
        <f t="shared" si="106"/>
        <v/>
      </c>
      <c r="Z32" s="32" t="str">
        <f t="shared" si="106"/>
        <v/>
      </c>
      <c r="AA32" s="32" t="str">
        <f t="shared" si="106"/>
        <v/>
      </c>
      <c r="AB32" s="32" t="str">
        <f t="shared" si="106"/>
        <v/>
      </c>
      <c r="AC32" s="32" t="str">
        <f t="shared" si="106"/>
        <v/>
      </c>
      <c r="AD32" s="32" t="str">
        <f t="shared" si="106"/>
        <v/>
      </c>
      <c r="AE32" s="32" t="str">
        <f t="shared" si="106"/>
        <v/>
      </c>
      <c r="AF32" s="33" t="str">
        <f t="shared" si="106"/>
        <v/>
      </c>
      <c r="AG32" s="67" t="e">
        <f>ROUND(AG30/AG28,2)</f>
        <v>#DIV/0!</v>
      </c>
      <c r="AH32" s="57"/>
      <c r="AI32" s="76">
        <f t="shared" si="2"/>
        <v>0</v>
      </c>
      <c r="AJ32" s="76">
        <f t="shared" si="3"/>
        <v>0</v>
      </c>
      <c r="AK32" s="76">
        <f t="shared" si="4"/>
        <v>0</v>
      </c>
      <c r="AL32" s="76">
        <f t="shared" si="5"/>
        <v>0</v>
      </c>
      <c r="AM32" s="76">
        <f t="shared" si="6"/>
        <v>0</v>
      </c>
      <c r="AN32" s="76">
        <f t="shared" si="7"/>
        <v>0</v>
      </c>
      <c r="AO32" s="76">
        <f t="shared" si="8"/>
        <v>0</v>
      </c>
      <c r="AP32" s="76">
        <f t="shared" si="9"/>
        <v>0</v>
      </c>
      <c r="AQ32" s="76">
        <f t="shared" si="10"/>
        <v>31</v>
      </c>
      <c r="AR32" s="76">
        <f t="shared" si="11"/>
        <v>0</v>
      </c>
      <c r="AS32" s="76"/>
      <c r="AT32" s="45"/>
      <c r="AU32" s="57"/>
    </row>
  </sheetData>
  <sheetProtection password="C571" sheet="1" objects="1" scenarios="1"/>
  <protectedRanges>
    <protectedRange sqref="B4:O4 B6:O6 A9:A10 B11:AF13 A15:A16 B17:AF19 A21:A22 B23:AF25 A27:A28 B29:AF31" name="範囲1"/>
  </protectedRanges>
  <phoneticPr fontId="1"/>
  <conditionalFormatting sqref="B9:AG14">
    <cfRule type="expression" dxfId="15" priority="41">
      <formula>WEEKDAY(B$9)=7</formula>
    </cfRule>
    <cfRule type="expression" dxfId="14" priority="42">
      <formula>WEEKDAY(B$9)=1</formula>
    </cfRule>
  </conditionalFormatting>
  <conditionalFormatting sqref="B15:AG20">
    <cfRule type="expression" dxfId="13" priority="17">
      <formula>WEEKDAY(B$15)=7</formula>
    </cfRule>
    <cfRule type="expression" dxfId="12" priority="18">
      <formula>WEEKDAY(B$15)=1</formula>
    </cfRule>
  </conditionalFormatting>
  <conditionalFormatting sqref="B21:AG22 B24:AG26 B23:Q23 U23:AG23">
    <cfRule type="expression" dxfId="11" priority="5">
      <formula>WEEKDAY(B$21)=7</formula>
    </cfRule>
    <cfRule type="expression" dxfId="10" priority="6">
      <formula>WEEKDAY(B$21)=1</formula>
    </cfRule>
  </conditionalFormatting>
  <conditionalFormatting sqref="B27:AG32">
    <cfRule type="expression" dxfId="9" priority="1">
      <formula>WEEKDAY(B$27)=7</formula>
    </cfRule>
    <cfRule type="expression" dxfId="8" priority="2">
      <formula>WEEKDAY(B$27)=1</formula>
    </cfRule>
  </conditionalFormatting>
  <dataValidations count="2">
    <dataValidation type="list" allowBlank="1" showInputMessage="1" showErrorMessage="1" sqref="E2">
      <formula1>$AI$3:$AI$4</formula1>
    </dataValidation>
    <dataValidation type="list" allowBlank="1" showInputMessage="1" showErrorMessage="1" sqref="B17:AF17 B11:AF11 B29:AF29 B23:AF23">
      <formula1>$AI$1:$AI$8</formula1>
    </dataValidation>
  </dataValidations>
  <pageMargins left="0.70866141732283472" right="0.70866141732283472" top="0.74803149606299213" bottom="0.74803149606299213" header="0.31496062992125984" footer="0.31496062992125984"/>
  <pageSetup paperSize="9" scale="66" fitToWidth="0" fitToHeight="0" orientation="landscape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32"/>
  <sheetViews>
    <sheetView view="pageBreakPreview" topLeftCell="A4" zoomScale="93" zoomScaleNormal="85" zoomScaleSheetLayoutView="93" workbookViewId="0">
      <selection activeCell="A15" sqref="A15"/>
    </sheetView>
  </sheetViews>
  <sheetFormatPr defaultRowHeight="18.75"/>
  <cols>
    <col min="1" max="1" width="19.25" style="1" bestFit="1" customWidth="1"/>
    <col min="2" max="32" width="3.875" style="1" customWidth="1"/>
    <col min="33" max="33" width="10.125" style="1" bestFit="1" customWidth="1"/>
    <col min="34" max="34" width="9" style="56"/>
    <col min="35" max="35" width="7.25" style="77" bestFit="1" customWidth="1"/>
    <col min="36" max="36" width="13.125" style="77" bestFit="1" customWidth="1"/>
    <col min="37" max="37" width="7.25" style="77" bestFit="1" customWidth="1"/>
    <col min="38" max="39" width="9.125" style="77" bestFit="1" customWidth="1"/>
    <col min="40" max="40" width="13.125" style="77" bestFit="1" customWidth="1"/>
    <col min="41" max="41" width="9.125" style="77" bestFit="1" customWidth="1"/>
    <col min="42" max="42" width="7.25" style="77" bestFit="1" customWidth="1"/>
    <col min="43" max="44" width="9.125" style="77" bestFit="1" customWidth="1"/>
    <col min="45" max="46" width="9" style="46"/>
    <col min="47" max="47" width="9" style="56"/>
    <col min="48" max="16384" width="9" style="1"/>
  </cols>
  <sheetData>
    <row r="1" spans="1:47">
      <c r="A1" s="44"/>
      <c r="B1" s="44">
        <v>1</v>
      </c>
      <c r="C1" s="44">
        <v>2</v>
      </c>
      <c r="D1" s="44">
        <v>3</v>
      </c>
      <c r="E1" s="44">
        <v>4</v>
      </c>
      <c r="F1" s="44">
        <v>5</v>
      </c>
      <c r="G1" s="44">
        <v>6</v>
      </c>
      <c r="H1" s="44">
        <v>7</v>
      </c>
      <c r="I1" s="44">
        <v>8</v>
      </c>
      <c r="J1" s="44">
        <v>9</v>
      </c>
      <c r="K1" s="44">
        <v>10</v>
      </c>
      <c r="L1" s="44">
        <v>11</v>
      </c>
      <c r="M1" s="44">
        <v>12</v>
      </c>
      <c r="N1" s="44">
        <v>13</v>
      </c>
      <c r="O1" s="44">
        <v>14</v>
      </c>
      <c r="P1" s="44">
        <v>15</v>
      </c>
      <c r="Q1" s="44">
        <v>16</v>
      </c>
      <c r="R1" s="44">
        <v>17</v>
      </c>
      <c r="S1" s="44">
        <v>18</v>
      </c>
      <c r="T1" s="44">
        <v>19</v>
      </c>
      <c r="U1" s="44">
        <v>20</v>
      </c>
      <c r="V1" s="44">
        <v>21</v>
      </c>
      <c r="W1" s="44">
        <v>22</v>
      </c>
      <c r="X1" s="44">
        <v>23</v>
      </c>
      <c r="Y1" s="44">
        <v>24</v>
      </c>
      <c r="Z1" s="44">
        <v>25</v>
      </c>
      <c r="AA1" s="44">
        <v>26</v>
      </c>
      <c r="AB1" s="44">
        <v>27</v>
      </c>
      <c r="AC1" s="44">
        <v>28</v>
      </c>
      <c r="AD1" s="44">
        <v>29</v>
      </c>
      <c r="AE1" s="44">
        <v>30</v>
      </c>
      <c r="AF1" s="44">
        <v>31</v>
      </c>
      <c r="AG1" s="44"/>
      <c r="AI1" s="76" t="s">
        <v>22</v>
      </c>
      <c r="AJ1" s="77" t="s">
        <v>23</v>
      </c>
      <c r="AK1" s="78"/>
    </row>
    <row r="2" spans="1:47" ht="24">
      <c r="A2" s="6" t="s">
        <v>38</v>
      </c>
      <c r="E2" s="6"/>
      <c r="AC2" s="1" t="s">
        <v>46</v>
      </c>
      <c r="AG2" s="12"/>
      <c r="AI2" s="76" t="s">
        <v>20</v>
      </c>
      <c r="AJ2" s="77" t="s">
        <v>21</v>
      </c>
      <c r="AK2" s="78"/>
    </row>
    <row r="3" spans="1:47">
      <c r="Q3" s="7" t="s">
        <v>24</v>
      </c>
      <c r="R3" s="8"/>
      <c r="S3" s="9"/>
      <c r="T3" s="9"/>
      <c r="U3" s="10"/>
      <c r="V3" s="10"/>
      <c r="W3" s="10"/>
      <c r="X3" s="11"/>
      <c r="Z3" s="5"/>
      <c r="AA3" s="47"/>
      <c r="AB3" s="48"/>
      <c r="AD3" s="48"/>
      <c r="AF3" s="12" t="s">
        <v>4</v>
      </c>
      <c r="AG3" s="2">
        <f>SUMIF(A:A,"稼働状況",AR:AR)</f>
        <v>101</v>
      </c>
      <c r="AI3" s="76" t="s">
        <v>5</v>
      </c>
      <c r="AJ3" s="78" t="s">
        <v>9</v>
      </c>
      <c r="AK3" s="78"/>
    </row>
    <row r="4" spans="1:47">
      <c r="A4" s="14" t="s">
        <v>6</v>
      </c>
      <c r="B4" s="15"/>
      <c r="C4" s="15" t="s">
        <v>16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Q4" s="16" t="s">
        <v>22</v>
      </c>
      <c r="R4" s="13" t="s">
        <v>35</v>
      </c>
      <c r="S4" s="13"/>
      <c r="T4" s="13"/>
      <c r="U4" s="13" t="s">
        <v>20</v>
      </c>
      <c r="V4" s="13" t="s">
        <v>36</v>
      </c>
      <c r="W4" s="13"/>
      <c r="X4" s="17"/>
      <c r="Z4" s="5"/>
      <c r="AA4" s="47"/>
      <c r="AB4" s="49"/>
      <c r="AD4" s="49"/>
      <c r="AF4" s="12" t="s">
        <v>44</v>
      </c>
      <c r="AG4" s="2">
        <f>SUMIF(A:A,"日最高気温（℃）",AG:AG)</f>
        <v>23</v>
      </c>
      <c r="AI4" s="76" t="s">
        <v>0</v>
      </c>
      <c r="AJ4" s="78" t="s">
        <v>10</v>
      </c>
      <c r="AK4" s="78"/>
    </row>
    <row r="5" spans="1:47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3"/>
      <c r="Q5" s="16" t="s">
        <v>5</v>
      </c>
      <c r="R5" s="13" t="s">
        <v>37</v>
      </c>
      <c r="S5" s="13"/>
      <c r="T5" s="13"/>
      <c r="U5" s="13"/>
      <c r="V5" s="13"/>
      <c r="W5" s="13"/>
      <c r="X5" s="17"/>
      <c r="Z5" s="5"/>
      <c r="AA5" s="47"/>
      <c r="AB5" s="50"/>
      <c r="AD5" s="50"/>
      <c r="AF5" s="12" t="s">
        <v>45</v>
      </c>
      <c r="AG5" s="68">
        <f>IF(AG3=0,"",ROUND(AG4/AG3,2))</f>
        <v>0.23</v>
      </c>
      <c r="AI5" s="76" t="s">
        <v>8</v>
      </c>
      <c r="AJ5" s="78" t="s">
        <v>11</v>
      </c>
      <c r="AK5" s="78"/>
    </row>
    <row r="6" spans="1:47">
      <c r="A6" s="14" t="s">
        <v>7</v>
      </c>
      <c r="B6" s="15"/>
      <c r="C6" s="15" t="s">
        <v>0</v>
      </c>
      <c r="D6" s="15"/>
      <c r="E6" s="15" t="s">
        <v>1</v>
      </c>
      <c r="F6" s="15"/>
      <c r="G6" s="15" t="s">
        <v>2</v>
      </c>
      <c r="H6" s="15" t="s">
        <v>3</v>
      </c>
      <c r="I6" s="15"/>
      <c r="J6" s="15" t="s">
        <v>0</v>
      </c>
      <c r="K6" s="15"/>
      <c r="L6" s="15" t="s">
        <v>1</v>
      </c>
      <c r="M6" s="15"/>
      <c r="N6" s="15" t="s">
        <v>2</v>
      </c>
      <c r="O6" s="15" t="s">
        <v>17</v>
      </c>
      <c r="Q6" s="70" t="s">
        <v>0</v>
      </c>
      <c r="R6" s="71" t="s">
        <v>10</v>
      </c>
      <c r="S6" s="71"/>
      <c r="T6" s="71"/>
      <c r="U6" s="71" t="s">
        <v>8</v>
      </c>
      <c r="V6" s="71" t="s">
        <v>11</v>
      </c>
      <c r="W6" s="71"/>
      <c r="X6" s="72"/>
      <c r="Z6" s="5"/>
      <c r="AA6" s="47"/>
      <c r="AB6" s="51"/>
      <c r="AD6" s="51"/>
      <c r="AF6" s="12" t="s">
        <v>47</v>
      </c>
      <c r="AG6" s="69">
        <f>ROUND(AG5*1.2,2)</f>
        <v>0.28000000000000003</v>
      </c>
      <c r="AI6" s="76" t="s">
        <v>33</v>
      </c>
      <c r="AJ6" s="78" t="s">
        <v>34</v>
      </c>
      <c r="AK6" s="78"/>
    </row>
    <row r="7" spans="1:47">
      <c r="B7" s="12"/>
      <c r="Q7" s="73" t="s">
        <v>33</v>
      </c>
      <c r="R7" s="74" t="s">
        <v>34</v>
      </c>
      <c r="S7" s="74"/>
      <c r="T7" s="74"/>
      <c r="U7" s="74" t="s">
        <v>12</v>
      </c>
      <c r="V7" s="74" t="s">
        <v>13</v>
      </c>
      <c r="W7" s="74"/>
      <c r="X7" s="75"/>
      <c r="AB7" s="18"/>
      <c r="AC7" s="18"/>
      <c r="AF7" s="12"/>
      <c r="AG7" s="3"/>
      <c r="AI7" s="76" t="s">
        <v>12</v>
      </c>
      <c r="AJ7" s="78" t="s">
        <v>13</v>
      </c>
    </row>
    <row r="8" spans="1:47">
      <c r="B8" s="12"/>
      <c r="AA8" s="12"/>
      <c r="AB8" s="19"/>
      <c r="AC8" s="19"/>
      <c r="AF8" s="12"/>
      <c r="AG8" s="3"/>
      <c r="AI8" s="76" t="s">
        <v>14</v>
      </c>
      <c r="AJ8" s="78" t="s">
        <v>15</v>
      </c>
    </row>
    <row r="9" spans="1:47">
      <c r="A9" s="20">
        <v>2020</v>
      </c>
      <c r="B9" s="21">
        <f>IF(A9="","",DATE(A9,A10,$B$1))</f>
        <v>43983</v>
      </c>
      <c r="C9" s="22">
        <f t="shared" ref="C9:AE9" si="0">IF(B9="","",IF(MONTH(B9)=MONTH(B9+1),B9+1,""))</f>
        <v>43984</v>
      </c>
      <c r="D9" s="22">
        <f t="shared" si="0"/>
        <v>43985</v>
      </c>
      <c r="E9" s="22">
        <f t="shared" si="0"/>
        <v>43986</v>
      </c>
      <c r="F9" s="22">
        <f t="shared" si="0"/>
        <v>43987</v>
      </c>
      <c r="G9" s="22">
        <f t="shared" si="0"/>
        <v>43988</v>
      </c>
      <c r="H9" s="22">
        <f t="shared" si="0"/>
        <v>43989</v>
      </c>
      <c r="I9" s="22">
        <f t="shared" si="0"/>
        <v>43990</v>
      </c>
      <c r="J9" s="22">
        <f t="shared" si="0"/>
        <v>43991</v>
      </c>
      <c r="K9" s="22">
        <f t="shared" si="0"/>
        <v>43992</v>
      </c>
      <c r="L9" s="22">
        <f t="shared" si="0"/>
        <v>43993</v>
      </c>
      <c r="M9" s="22">
        <f t="shared" si="0"/>
        <v>43994</v>
      </c>
      <c r="N9" s="22">
        <f t="shared" si="0"/>
        <v>43995</v>
      </c>
      <c r="O9" s="22">
        <f t="shared" si="0"/>
        <v>43996</v>
      </c>
      <c r="P9" s="22">
        <f t="shared" si="0"/>
        <v>43997</v>
      </c>
      <c r="Q9" s="22">
        <f t="shared" si="0"/>
        <v>43998</v>
      </c>
      <c r="R9" s="22">
        <f t="shared" si="0"/>
        <v>43999</v>
      </c>
      <c r="S9" s="22">
        <f t="shared" si="0"/>
        <v>44000</v>
      </c>
      <c r="T9" s="22">
        <f t="shared" si="0"/>
        <v>44001</v>
      </c>
      <c r="U9" s="22">
        <f t="shared" si="0"/>
        <v>44002</v>
      </c>
      <c r="V9" s="22">
        <f t="shared" si="0"/>
        <v>44003</v>
      </c>
      <c r="W9" s="22">
        <f t="shared" si="0"/>
        <v>44004</v>
      </c>
      <c r="X9" s="22">
        <f t="shared" si="0"/>
        <v>44005</v>
      </c>
      <c r="Y9" s="22">
        <f t="shared" si="0"/>
        <v>44006</v>
      </c>
      <c r="Z9" s="22">
        <f t="shared" si="0"/>
        <v>44007</v>
      </c>
      <c r="AA9" s="22">
        <f t="shared" si="0"/>
        <v>44008</v>
      </c>
      <c r="AB9" s="22">
        <f t="shared" si="0"/>
        <v>44009</v>
      </c>
      <c r="AC9" s="22">
        <f t="shared" si="0"/>
        <v>44010</v>
      </c>
      <c r="AD9" s="22">
        <f t="shared" si="0"/>
        <v>44011</v>
      </c>
      <c r="AE9" s="22">
        <f t="shared" si="0"/>
        <v>44012</v>
      </c>
      <c r="AF9" s="23" t="str">
        <f>IF(AE9="","",IF(MONTH(AE9)=MONTH(AE9+1),AE9+1,""))</f>
        <v/>
      </c>
      <c r="AG9" s="63" t="s">
        <v>26</v>
      </c>
      <c r="AI9" s="76"/>
      <c r="AJ9" s="78"/>
    </row>
    <row r="10" spans="1:47">
      <c r="A10" s="24">
        <v>6</v>
      </c>
      <c r="B10" s="25">
        <f>B9</f>
        <v>43983</v>
      </c>
      <c r="C10" s="26">
        <f t="shared" ref="C10:AF10" si="1">C9</f>
        <v>43984</v>
      </c>
      <c r="D10" s="26">
        <f t="shared" si="1"/>
        <v>43985</v>
      </c>
      <c r="E10" s="26">
        <f t="shared" si="1"/>
        <v>43986</v>
      </c>
      <c r="F10" s="26">
        <f t="shared" si="1"/>
        <v>43987</v>
      </c>
      <c r="G10" s="26">
        <f t="shared" si="1"/>
        <v>43988</v>
      </c>
      <c r="H10" s="26">
        <f t="shared" si="1"/>
        <v>43989</v>
      </c>
      <c r="I10" s="26">
        <f t="shared" si="1"/>
        <v>43990</v>
      </c>
      <c r="J10" s="26">
        <f t="shared" si="1"/>
        <v>43991</v>
      </c>
      <c r="K10" s="26">
        <f t="shared" si="1"/>
        <v>43992</v>
      </c>
      <c r="L10" s="26">
        <f t="shared" si="1"/>
        <v>43993</v>
      </c>
      <c r="M10" s="26">
        <f t="shared" si="1"/>
        <v>43994</v>
      </c>
      <c r="N10" s="26">
        <f t="shared" si="1"/>
        <v>43995</v>
      </c>
      <c r="O10" s="26">
        <f t="shared" si="1"/>
        <v>43996</v>
      </c>
      <c r="P10" s="26">
        <f t="shared" si="1"/>
        <v>43997</v>
      </c>
      <c r="Q10" s="26">
        <f t="shared" si="1"/>
        <v>43998</v>
      </c>
      <c r="R10" s="26">
        <f t="shared" si="1"/>
        <v>43999</v>
      </c>
      <c r="S10" s="26">
        <f t="shared" si="1"/>
        <v>44000</v>
      </c>
      <c r="T10" s="26">
        <f t="shared" si="1"/>
        <v>44001</v>
      </c>
      <c r="U10" s="26">
        <f t="shared" si="1"/>
        <v>44002</v>
      </c>
      <c r="V10" s="26">
        <f t="shared" si="1"/>
        <v>44003</v>
      </c>
      <c r="W10" s="26">
        <f t="shared" si="1"/>
        <v>44004</v>
      </c>
      <c r="X10" s="26">
        <f t="shared" si="1"/>
        <v>44005</v>
      </c>
      <c r="Y10" s="26">
        <f t="shared" si="1"/>
        <v>44006</v>
      </c>
      <c r="Z10" s="26">
        <f t="shared" si="1"/>
        <v>44007</v>
      </c>
      <c r="AA10" s="26">
        <f t="shared" si="1"/>
        <v>44008</v>
      </c>
      <c r="AB10" s="26">
        <f t="shared" si="1"/>
        <v>44009</v>
      </c>
      <c r="AC10" s="26">
        <f t="shared" si="1"/>
        <v>44010</v>
      </c>
      <c r="AD10" s="26">
        <f t="shared" si="1"/>
        <v>44011</v>
      </c>
      <c r="AE10" s="26">
        <f t="shared" si="1"/>
        <v>44012</v>
      </c>
      <c r="AF10" s="27" t="str">
        <f t="shared" si="1"/>
        <v/>
      </c>
      <c r="AG10" s="64">
        <f>AR11</f>
        <v>29</v>
      </c>
      <c r="AI10" s="77" t="s">
        <v>18</v>
      </c>
      <c r="AJ10" s="77" t="s">
        <v>9</v>
      </c>
      <c r="AK10" s="76" t="s">
        <v>19</v>
      </c>
      <c r="AL10" s="77" t="s">
        <v>10</v>
      </c>
      <c r="AM10" s="77" t="s">
        <v>11</v>
      </c>
      <c r="AN10" s="77" t="s">
        <v>25</v>
      </c>
      <c r="AO10" s="77" t="s">
        <v>13</v>
      </c>
      <c r="AP10" s="77" t="s">
        <v>15</v>
      </c>
      <c r="AQ10" s="77" t="s">
        <v>27</v>
      </c>
      <c r="AR10" s="77" t="s">
        <v>26</v>
      </c>
    </row>
    <row r="11" spans="1:47" s="4" customFormat="1">
      <c r="A11" s="55" t="s">
        <v>41</v>
      </c>
      <c r="B11" s="52"/>
      <c r="C11" s="53" t="s">
        <v>22</v>
      </c>
      <c r="D11" s="53"/>
      <c r="E11" s="53"/>
      <c r="F11" s="53"/>
      <c r="G11" s="53" t="s">
        <v>5</v>
      </c>
      <c r="H11" s="53" t="s">
        <v>5</v>
      </c>
      <c r="I11" s="53"/>
      <c r="J11" s="53"/>
      <c r="K11" s="53"/>
      <c r="L11" s="53"/>
      <c r="M11" s="53"/>
      <c r="N11" s="53" t="s">
        <v>5</v>
      </c>
      <c r="O11" s="53" t="s">
        <v>5</v>
      </c>
      <c r="P11" s="53"/>
      <c r="Q11" s="28"/>
      <c r="R11" s="53"/>
      <c r="S11" s="53"/>
      <c r="T11" s="53"/>
      <c r="U11" s="53" t="s">
        <v>5</v>
      </c>
      <c r="V11" s="53" t="s">
        <v>5</v>
      </c>
      <c r="W11" s="53"/>
      <c r="X11" s="28"/>
      <c r="Y11" s="28"/>
      <c r="Z11" s="53"/>
      <c r="AA11" s="53"/>
      <c r="AB11" s="53" t="s">
        <v>5</v>
      </c>
      <c r="AC11" s="53" t="s">
        <v>5</v>
      </c>
      <c r="AD11" s="53"/>
      <c r="AE11" s="28"/>
      <c r="AF11" s="29"/>
      <c r="AG11" s="65" t="s">
        <v>42</v>
      </c>
      <c r="AH11" s="57"/>
      <c r="AI11" s="76">
        <f>COUNTIF($B11:$AF11,"着")</f>
        <v>1</v>
      </c>
      <c r="AJ11" s="76">
        <f>COUNTIF($B11:$AF11,"休")</f>
        <v>8</v>
      </c>
      <c r="AK11" s="76">
        <f>COUNTIF($B11:$AF11,"完")</f>
        <v>0</v>
      </c>
      <c r="AL11" s="76">
        <f>COUNTIF($B11:$AF11,"年")</f>
        <v>0</v>
      </c>
      <c r="AM11" s="76">
        <f>COUNTIF($B11:$AF11,"夏")</f>
        <v>0</v>
      </c>
      <c r="AN11" s="76">
        <f>COUNTIF($B11:$AF11,"製")</f>
        <v>0</v>
      </c>
      <c r="AO11" s="76">
        <f>COUNTIF($B11:$AF11,"中")</f>
        <v>0</v>
      </c>
      <c r="AP11" s="76">
        <f>COUNTIF($B11:$AF11,"外")</f>
        <v>0</v>
      </c>
      <c r="AQ11" s="76">
        <f>COUNTA(B11:AF11)</f>
        <v>9</v>
      </c>
      <c r="AR11" s="76">
        <f>IF(AQ11=0,0,IF(AI11+AK11&gt;2,"error",(IF(AI11+AK11=2,MATCH("完",B11:AF11,0)-MATCH("着",B11:AF11,0)+1-SUM(AL11:AP11),IF(AK11=1,MATCH("完",B11:AF11,0)-SUM(AL11:AP11),IF(AI11=1,COUNT(B9:AF9)-MATCH("着",B11:AF11,0)+1-SUM(AL11:AP11),COUNT(B9:AF9)-SUM(AL11:AP11)))))))</f>
        <v>29</v>
      </c>
      <c r="AS11" s="46"/>
      <c r="AT11" s="45"/>
      <c r="AU11" s="57"/>
    </row>
    <row r="12" spans="1:47" s="4" customFormat="1">
      <c r="A12" s="54" t="s">
        <v>40</v>
      </c>
      <c r="B12" s="58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60"/>
      <c r="AG12" s="66">
        <f>COUNTIF(B14:AF14,"○")</f>
        <v>0</v>
      </c>
      <c r="AH12" s="57"/>
      <c r="AI12" s="76">
        <f t="shared" ref="AI12:AI32" si="2">COUNTIF($B12:$AF12,"着")</f>
        <v>0</v>
      </c>
      <c r="AJ12" s="76">
        <f t="shared" ref="AJ12:AJ32" si="3">COUNTIF($B12:$AF12,"休")</f>
        <v>0</v>
      </c>
      <c r="AK12" s="76">
        <f t="shared" ref="AK12:AK32" si="4">COUNTIF($B12:$AF12,"完")</f>
        <v>0</v>
      </c>
      <c r="AL12" s="76">
        <f t="shared" ref="AL12:AL32" si="5">COUNTIF($B12:$AF12,"年")</f>
        <v>0</v>
      </c>
      <c r="AM12" s="76">
        <f t="shared" ref="AM12:AM32" si="6">COUNTIF($B12:$AF12,"夏")</f>
        <v>0</v>
      </c>
      <c r="AN12" s="76">
        <f t="shared" ref="AN12:AN32" si="7">COUNTIF($B12:$AF12,"製")</f>
        <v>0</v>
      </c>
      <c r="AO12" s="76">
        <f t="shared" ref="AO12:AO32" si="8">COUNTIF($B12:$AF12,"中")</f>
        <v>0</v>
      </c>
      <c r="AP12" s="76">
        <f t="shared" ref="AP12:AP32" si="9">COUNTIF($B12:$AF12,"外")</f>
        <v>0</v>
      </c>
      <c r="AQ12" s="76">
        <f t="shared" ref="AQ12:AQ32" si="10">COUNTA(B12:AF12)</f>
        <v>0</v>
      </c>
      <c r="AR12" s="76">
        <f t="shared" ref="AR12:AR32" si="11">IF(AQ12=0,0,IF(AI12+AK12&gt;2,"error",(IF(AI12+AK12=2,MATCH("完",B12:AF12,0)-MATCH("着",B12:AF12,0)+1-SUM(AL12:AP12),IF(AK12=1,MATCH("完",B12:AF12,0)-SUM(AL12:AP12),IF(AI12=1,COUNT(B10:AF10)-MATCH("着",B12:AF12,0)+1-SUM(AL12:AP12),COUNT(B10:AF10)-SUM(AL12:AP12)))))))</f>
        <v>0</v>
      </c>
      <c r="AS12" s="46"/>
      <c r="AT12" s="45"/>
      <c r="AU12" s="57"/>
    </row>
    <row r="13" spans="1:47" s="4" customFormat="1">
      <c r="A13" s="55" t="s">
        <v>39</v>
      </c>
      <c r="B13" s="61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59"/>
      <c r="R13" s="59"/>
      <c r="S13" s="62"/>
      <c r="T13" s="62"/>
      <c r="U13" s="62"/>
      <c r="V13" s="62"/>
      <c r="W13" s="62"/>
      <c r="X13" s="59"/>
      <c r="Y13" s="59"/>
      <c r="Z13" s="62"/>
      <c r="AA13" s="62"/>
      <c r="AB13" s="62"/>
      <c r="AC13" s="62"/>
      <c r="AD13" s="62"/>
      <c r="AE13" s="59">
        <v>24</v>
      </c>
      <c r="AF13" s="60"/>
      <c r="AG13" s="65" t="s">
        <v>43</v>
      </c>
      <c r="AH13" s="57"/>
      <c r="AI13" s="76">
        <f t="shared" si="2"/>
        <v>0</v>
      </c>
      <c r="AJ13" s="76">
        <f t="shared" si="3"/>
        <v>0</v>
      </c>
      <c r="AK13" s="76">
        <f t="shared" si="4"/>
        <v>0</v>
      </c>
      <c r="AL13" s="76">
        <f t="shared" si="5"/>
        <v>0</v>
      </c>
      <c r="AM13" s="76">
        <f t="shared" si="6"/>
        <v>0</v>
      </c>
      <c r="AN13" s="76">
        <f t="shared" si="7"/>
        <v>0</v>
      </c>
      <c r="AO13" s="76">
        <f t="shared" si="8"/>
        <v>0</v>
      </c>
      <c r="AP13" s="76">
        <f t="shared" si="9"/>
        <v>0</v>
      </c>
      <c r="AQ13" s="76">
        <f t="shared" si="10"/>
        <v>1</v>
      </c>
      <c r="AR13" s="76">
        <f t="shared" si="11"/>
        <v>0</v>
      </c>
      <c r="AS13" s="46"/>
      <c r="AT13" s="45"/>
      <c r="AU13" s="57"/>
    </row>
    <row r="14" spans="1:47" s="4" customFormat="1">
      <c r="A14" s="30" t="s">
        <v>42</v>
      </c>
      <c r="B14" s="31" t="str">
        <f t="shared" ref="B14:F14" si="12">IF(OR(COUNTBLANK(B11)=1,B11="着",B11="完"),IF(OR(B12&gt;=30,B13&gt;=25),"○",""),"")</f>
        <v/>
      </c>
      <c r="C14" s="32" t="str">
        <f t="shared" si="12"/>
        <v/>
      </c>
      <c r="D14" s="32" t="str">
        <f t="shared" si="12"/>
        <v/>
      </c>
      <c r="E14" s="32" t="str">
        <f t="shared" si="12"/>
        <v/>
      </c>
      <c r="F14" s="32" t="str">
        <f t="shared" si="12"/>
        <v/>
      </c>
      <c r="G14" s="32" t="str">
        <f>IF(OR(COUNTBLANK(G11)=1,G11="着",G11="完"),IF(OR(G12&gt;=30,G13&gt;=25),"○",""),"")</f>
        <v/>
      </c>
      <c r="H14" s="32" t="str">
        <f t="shared" ref="H14:AF14" si="13">IF(OR(COUNTBLANK(H11)=1,H11="着",H11="完"),IF(OR(H12&gt;=30,H13&gt;=25),"○",""),"")</f>
        <v/>
      </c>
      <c r="I14" s="32" t="str">
        <f t="shared" si="13"/>
        <v/>
      </c>
      <c r="J14" s="32" t="str">
        <f t="shared" si="13"/>
        <v/>
      </c>
      <c r="K14" s="32" t="str">
        <f t="shared" si="13"/>
        <v/>
      </c>
      <c r="L14" s="32"/>
      <c r="M14" s="32" t="str">
        <f t="shared" si="13"/>
        <v/>
      </c>
      <c r="N14" s="32" t="str">
        <f t="shared" si="13"/>
        <v/>
      </c>
      <c r="O14" s="32" t="str">
        <f t="shared" si="13"/>
        <v/>
      </c>
      <c r="P14" s="32" t="str">
        <f t="shared" si="13"/>
        <v/>
      </c>
      <c r="Q14" s="28" t="str">
        <f t="shared" si="13"/>
        <v/>
      </c>
      <c r="R14" s="28" t="str">
        <f t="shared" si="13"/>
        <v/>
      </c>
      <c r="S14" s="32" t="str">
        <f t="shared" si="13"/>
        <v/>
      </c>
      <c r="T14" s="32" t="str">
        <f t="shared" si="13"/>
        <v/>
      </c>
      <c r="U14" s="32" t="str">
        <f t="shared" si="13"/>
        <v/>
      </c>
      <c r="V14" s="32" t="str">
        <f t="shared" si="13"/>
        <v/>
      </c>
      <c r="W14" s="32" t="str">
        <f t="shared" si="13"/>
        <v/>
      </c>
      <c r="X14" s="28" t="str">
        <f t="shared" si="13"/>
        <v/>
      </c>
      <c r="Y14" s="28" t="str">
        <f t="shared" si="13"/>
        <v/>
      </c>
      <c r="Z14" s="32" t="str">
        <f t="shared" si="13"/>
        <v/>
      </c>
      <c r="AA14" s="32" t="str">
        <f t="shared" si="13"/>
        <v/>
      </c>
      <c r="AB14" s="32" t="str">
        <f t="shared" si="13"/>
        <v/>
      </c>
      <c r="AC14" s="32" t="str">
        <f t="shared" si="13"/>
        <v/>
      </c>
      <c r="AD14" s="32" t="str">
        <f t="shared" si="13"/>
        <v/>
      </c>
      <c r="AE14" s="28" t="str">
        <f t="shared" si="13"/>
        <v/>
      </c>
      <c r="AF14" s="29" t="str">
        <f t="shared" si="13"/>
        <v/>
      </c>
      <c r="AG14" s="67">
        <f>ROUND(AG12/AG10,2)</f>
        <v>0</v>
      </c>
      <c r="AH14" s="57"/>
      <c r="AI14" s="76">
        <f t="shared" si="2"/>
        <v>0</v>
      </c>
      <c r="AJ14" s="76">
        <f t="shared" si="3"/>
        <v>0</v>
      </c>
      <c r="AK14" s="76">
        <f t="shared" si="4"/>
        <v>0</v>
      </c>
      <c r="AL14" s="76">
        <f t="shared" si="5"/>
        <v>0</v>
      </c>
      <c r="AM14" s="76">
        <f t="shared" si="6"/>
        <v>0</v>
      </c>
      <c r="AN14" s="76">
        <f t="shared" si="7"/>
        <v>0</v>
      </c>
      <c r="AO14" s="76">
        <f t="shared" si="8"/>
        <v>0</v>
      </c>
      <c r="AP14" s="76">
        <f t="shared" si="9"/>
        <v>0</v>
      </c>
      <c r="AQ14" s="76">
        <f t="shared" si="10"/>
        <v>30</v>
      </c>
      <c r="AR14" s="76">
        <f t="shared" si="11"/>
        <v>0</v>
      </c>
      <c r="AS14" s="45"/>
      <c r="AT14" s="45"/>
      <c r="AU14" s="57"/>
    </row>
    <row r="15" spans="1:47">
      <c r="A15" s="20">
        <v>2020</v>
      </c>
      <c r="B15" s="21">
        <f>IF(A15="","",DATE(A15,A16,$B$1))</f>
        <v>44013</v>
      </c>
      <c r="C15" s="22">
        <f t="shared" ref="C15:AE15" si="14">IF(B15="","",IF(MONTH(B15)=MONTH(B15+1),B15+1,""))</f>
        <v>44014</v>
      </c>
      <c r="D15" s="22">
        <f t="shared" si="14"/>
        <v>44015</v>
      </c>
      <c r="E15" s="22">
        <f t="shared" si="14"/>
        <v>44016</v>
      </c>
      <c r="F15" s="22">
        <f t="shared" si="14"/>
        <v>44017</v>
      </c>
      <c r="G15" s="22">
        <f t="shared" si="14"/>
        <v>44018</v>
      </c>
      <c r="H15" s="22">
        <f t="shared" si="14"/>
        <v>44019</v>
      </c>
      <c r="I15" s="22">
        <f t="shared" si="14"/>
        <v>44020</v>
      </c>
      <c r="J15" s="22">
        <f t="shared" si="14"/>
        <v>44021</v>
      </c>
      <c r="K15" s="22">
        <f t="shared" si="14"/>
        <v>44022</v>
      </c>
      <c r="L15" s="22">
        <f t="shared" si="14"/>
        <v>44023</v>
      </c>
      <c r="M15" s="22">
        <f t="shared" si="14"/>
        <v>44024</v>
      </c>
      <c r="N15" s="22">
        <f t="shared" si="14"/>
        <v>44025</v>
      </c>
      <c r="O15" s="22">
        <f t="shared" si="14"/>
        <v>44026</v>
      </c>
      <c r="P15" s="22">
        <f t="shared" si="14"/>
        <v>44027</v>
      </c>
      <c r="Q15" s="22">
        <f t="shared" si="14"/>
        <v>44028</v>
      </c>
      <c r="R15" s="22">
        <f t="shared" si="14"/>
        <v>44029</v>
      </c>
      <c r="S15" s="22">
        <f t="shared" si="14"/>
        <v>44030</v>
      </c>
      <c r="T15" s="22">
        <f t="shared" si="14"/>
        <v>44031</v>
      </c>
      <c r="U15" s="22">
        <f t="shared" si="14"/>
        <v>44032</v>
      </c>
      <c r="V15" s="22">
        <f t="shared" si="14"/>
        <v>44033</v>
      </c>
      <c r="W15" s="22">
        <f t="shared" si="14"/>
        <v>44034</v>
      </c>
      <c r="X15" s="22">
        <f t="shared" si="14"/>
        <v>44035</v>
      </c>
      <c r="Y15" s="22">
        <f t="shared" si="14"/>
        <v>44036</v>
      </c>
      <c r="Z15" s="22">
        <f t="shared" si="14"/>
        <v>44037</v>
      </c>
      <c r="AA15" s="22">
        <f t="shared" si="14"/>
        <v>44038</v>
      </c>
      <c r="AB15" s="22">
        <f t="shared" si="14"/>
        <v>44039</v>
      </c>
      <c r="AC15" s="22">
        <f t="shared" si="14"/>
        <v>44040</v>
      </c>
      <c r="AD15" s="22">
        <f t="shared" si="14"/>
        <v>44041</v>
      </c>
      <c r="AE15" s="22">
        <f t="shared" si="14"/>
        <v>44042</v>
      </c>
      <c r="AF15" s="23">
        <f>IF(AE15="","",IF(MONTH(AE15)=MONTH(AE15+1),AE15+1,""))</f>
        <v>44043</v>
      </c>
      <c r="AG15" s="63" t="s">
        <v>26</v>
      </c>
      <c r="AI15" s="76">
        <f t="shared" si="2"/>
        <v>0</v>
      </c>
      <c r="AJ15" s="76">
        <f t="shared" si="3"/>
        <v>0</v>
      </c>
      <c r="AK15" s="76">
        <f t="shared" si="4"/>
        <v>0</v>
      </c>
      <c r="AL15" s="76">
        <f t="shared" si="5"/>
        <v>0</v>
      </c>
      <c r="AM15" s="76">
        <f t="shared" si="6"/>
        <v>0</v>
      </c>
      <c r="AN15" s="76">
        <f t="shared" si="7"/>
        <v>0</v>
      </c>
      <c r="AO15" s="76">
        <f t="shared" si="8"/>
        <v>0</v>
      </c>
      <c r="AP15" s="76">
        <f t="shared" si="9"/>
        <v>0</v>
      </c>
      <c r="AQ15" s="76">
        <f t="shared" si="10"/>
        <v>31</v>
      </c>
      <c r="AR15" s="76">
        <f t="shared" si="11"/>
        <v>1</v>
      </c>
    </row>
    <row r="16" spans="1:47">
      <c r="A16" s="24">
        <v>7</v>
      </c>
      <c r="B16" s="25">
        <f>B15</f>
        <v>44013</v>
      </c>
      <c r="C16" s="26">
        <f t="shared" ref="C16:AF16" si="15">C15</f>
        <v>44014</v>
      </c>
      <c r="D16" s="26">
        <f t="shared" si="15"/>
        <v>44015</v>
      </c>
      <c r="E16" s="26">
        <f t="shared" si="15"/>
        <v>44016</v>
      </c>
      <c r="F16" s="26">
        <f t="shared" si="15"/>
        <v>44017</v>
      </c>
      <c r="G16" s="26">
        <f t="shared" si="15"/>
        <v>44018</v>
      </c>
      <c r="H16" s="26">
        <f t="shared" si="15"/>
        <v>44019</v>
      </c>
      <c r="I16" s="26">
        <f t="shared" si="15"/>
        <v>44020</v>
      </c>
      <c r="J16" s="26">
        <f t="shared" si="15"/>
        <v>44021</v>
      </c>
      <c r="K16" s="26">
        <f t="shared" si="15"/>
        <v>44022</v>
      </c>
      <c r="L16" s="26">
        <f t="shared" si="15"/>
        <v>44023</v>
      </c>
      <c r="M16" s="26">
        <f t="shared" si="15"/>
        <v>44024</v>
      </c>
      <c r="N16" s="26">
        <f t="shared" si="15"/>
        <v>44025</v>
      </c>
      <c r="O16" s="26">
        <f t="shared" si="15"/>
        <v>44026</v>
      </c>
      <c r="P16" s="26">
        <f t="shared" si="15"/>
        <v>44027</v>
      </c>
      <c r="Q16" s="26">
        <f t="shared" si="15"/>
        <v>44028</v>
      </c>
      <c r="R16" s="26">
        <f t="shared" si="15"/>
        <v>44029</v>
      </c>
      <c r="S16" s="26">
        <f t="shared" si="15"/>
        <v>44030</v>
      </c>
      <c r="T16" s="26">
        <f t="shared" si="15"/>
        <v>44031</v>
      </c>
      <c r="U16" s="26">
        <f t="shared" si="15"/>
        <v>44032</v>
      </c>
      <c r="V16" s="26">
        <f t="shared" si="15"/>
        <v>44033</v>
      </c>
      <c r="W16" s="26">
        <f t="shared" si="15"/>
        <v>44034</v>
      </c>
      <c r="X16" s="26">
        <f t="shared" si="15"/>
        <v>44035</v>
      </c>
      <c r="Y16" s="26">
        <f t="shared" si="15"/>
        <v>44036</v>
      </c>
      <c r="Z16" s="26">
        <f t="shared" si="15"/>
        <v>44037</v>
      </c>
      <c r="AA16" s="26">
        <f t="shared" si="15"/>
        <v>44038</v>
      </c>
      <c r="AB16" s="26">
        <f t="shared" si="15"/>
        <v>44039</v>
      </c>
      <c r="AC16" s="26">
        <f t="shared" si="15"/>
        <v>44040</v>
      </c>
      <c r="AD16" s="26">
        <f t="shared" si="15"/>
        <v>44041</v>
      </c>
      <c r="AE16" s="26">
        <f t="shared" si="15"/>
        <v>44042</v>
      </c>
      <c r="AF16" s="27">
        <f t="shared" si="15"/>
        <v>44043</v>
      </c>
      <c r="AG16" s="64">
        <f>AR17</f>
        <v>31</v>
      </c>
      <c r="AI16" s="76">
        <f t="shared" si="2"/>
        <v>0</v>
      </c>
      <c r="AJ16" s="76">
        <f t="shared" si="3"/>
        <v>0</v>
      </c>
      <c r="AK16" s="76">
        <f t="shared" si="4"/>
        <v>0</v>
      </c>
      <c r="AL16" s="76">
        <f t="shared" si="5"/>
        <v>0</v>
      </c>
      <c r="AM16" s="76">
        <f t="shared" si="6"/>
        <v>0</v>
      </c>
      <c r="AN16" s="76">
        <f t="shared" si="7"/>
        <v>0</v>
      </c>
      <c r="AO16" s="76">
        <f t="shared" si="8"/>
        <v>0</v>
      </c>
      <c r="AP16" s="76">
        <f t="shared" si="9"/>
        <v>0</v>
      </c>
      <c r="AQ16" s="76">
        <f t="shared" si="10"/>
        <v>31</v>
      </c>
      <c r="AR16" s="76">
        <f t="shared" si="11"/>
        <v>0</v>
      </c>
    </row>
    <row r="17" spans="1:47" s="4" customFormat="1">
      <c r="A17" s="55" t="s">
        <v>41</v>
      </c>
      <c r="B17" s="52"/>
      <c r="C17" s="53"/>
      <c r="D17" s="53"/>
      <c r="E17" s="53" t="s">
        <v>5</v>
      </c>
      <c r="F17" s="53" t="s">
        <v>5</v>
      </c>
      <c r="G17" s="53"/>
      <c r="H17" s="53"/>
      <c r="I17" s="53"/>
      <c r="J17" s="53"/>
      <c r="K17" s="53"/>
      <c r="L17" s="53" t="s">
        <v>5</v>
      </c>
      <c r="M17" s="53" t="s">
        <v>5</v>
      </c>
      <c r="N17" s="53"/>
      <c r="O17" s="53"/>
      <c r="P17" s="53"/>
      <c r="Q17" s="28"/>
      <c r="R17" s="28"/>
      <c r="S17" s="53" t="s">
        <v>5</v>
      </c>
      <c r="T17" s="53" t="s">
        <v>5</v>
      </c>
      <c r="U17" s="53"/>
      <c r="V17" s="53"/>
      <c r="W17" s="53"/>
      <c r="X17" s="28"/>
      <c r="Y17" s="28"/>
      <c r="Z17" s="53" t="s">
        <v>5</v>
      </c>
      <c r="AA17" s="53" t="s">
        <v>5</v>
      </c>
      <c r="AB17" s="53"/>
      <c r="AC17" s="53"/>
      <c r="AD17" s="53"/>
      <c r="AE17" s="28"/>
      <c r="AF17" s="29"/>
      <c r="AG17" s="65" t="s">
        <v>42</v>
      </c>
      <c r="AH17" s="57"/>
      <c r="AI17" s="76">
        <f t="shared" si="2"/>
        <v>0</v>
      </c>
      <c r="AJ17" s="76">
        <f t="shared" si="3"/>
        <v>8</v>
      </c>
      <c r="AK17" s="76">
        <f t="shared" si="4"/>
        <v>0</v>
      </c>
      <c r="AL17" s="76">
        <f t="shared" si="5"/>
        <v>0</v>
      </c>
      <c r="AM17" s="76">
        <f t="shared" si="6"/>
        <v>0</v>
      </c>
      <c r="AN17" s="76">
        <f t="shared" si="7"/>
        <v>0</v>
      </c>
      <c r="AO17" s="76">
        <f t="shared" si="8"/>
        <v>0</v>
      </c>
      <c r="AP17" s="76">
        <f t="shared" si="9"/>
        <v>0</v>
      </c>
      <c r="AQ17" s="76">
        <f t="shared" si="10"/>
        <v>8</v>
      </c>
      <c r="AR17" s="76">
        <f t="shared" si="11"/>
        <v>31</v>
      </c>
      <c r="AS17" s="46"/>
      <c r="AT17" s="45"/>
      <c r="AU17" s="57"/>
    </row>
    <row r="18" spans="1:47" s="4" customFormat="1">
      <c r="A18" s="54" t="s">
        <v>40</v>
      </c>
      <c r="B18" s="58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>
        <v>29</v>
      </c>
      <c r="V18" s="59">
        <v>30</v>
      </c>
      <c r="W18" s="59">
        <v>30</v>
      </c>
      <c r="X18" s="59">
        <v>30</v>
      </c>
      <c r="Y18" s="59">
        <v>30</v>
      </c>
      <c r="Z18" s="59"/>
      <c r="AA18" s="59"/>
      <c r="AB18" s="59">
        <v>30</v>
      </c>
      <c r="AC18" s="59">
        <v>30</v>
      </c>
      <c r="AD18" s="59">
        <v>30</v>
      </c>
      <c r="AE18" s="59">
        <v>30</v>
      </c>
      <c r="AF18" s="60">
        <v>30</v>
      </c>
      <c r="AG18" s="66">
        <f>COUNTIF(B20:AF20,"○")</f>
        <v>10</v>
      </c>
      <c r="AH18" s="57"/>
      <c r="AI18" s="76">
        <f t="shared" si="2"/>
        <v>0</v>
      </c>
      <c r="AJ18" s="76">
        <f t="shared" si="3"/>
        <v>0</v>
      </c>
      <c r="AK18" s="76">
        <f t="shared" si="4"/>
        <v>0</v>
      </c>
      <c r="AL18" s="76">
        <f t="shared" si="5"/>
        <v>0</v>
      </c>
      <c r="AM18" s="76">
        <f t="shared" si="6"/>
        <v>0</v>
      </c>
      <c r="AN18" s="76">
        <f t="shared" si="7"/>
        <v>0</v>
      </c>
      <c r="AO18" s="76">
        <f t="shared" si="8"/>
        <v>0</v>
      </c>
      <c r="AP18" s="76">
        <f t="shared" si="9"/>
        <v>0</v>
      </c>
      <c r="AQ18" s="76">
        <f t="shared" si="10"/>
        <v>10</v>
      </c>
      <c r="AR18" s="76">
        <f t="shared" si="11"/>
        <v>31</v>
      </c>
      <c r="AS18" s="46"/>
      <c r="AT18" s="45"/>
      <c r="AU18" s="57"/>
    </row>
    <row r="19" spans="1:47" s="4" customFormat="1">
      <c r="A19" s="55" t="s">
        <v>39</v>
      </c>
      <c r="B19" s="61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59"/>
      <c r="R19" s="59"/>
      <c r="S19" s="62"/>
      <c r="T19" s="62"/>
      <c r="U19" s="62">
        <v>25</v>
      </c>
      <c r="V19" s="62">
        <v>25</v>
      </c>
      <c r="W19" s="62">
        <v>25</v>
      </c>
      <c r="X19" s="59">
        <v>25</v>
      </c>
      <c r="Y19" s="59">
        <v>25</v>
      </c>
      <c r="Z19" s="62"/>
      <c r="AA19" s="62"/>
      <c r="AB19" s="62">
        <v>25</v>
      </c>
      <c r="AC19" s="62">
        <v>25</v>
      </c>
      <c r="AD19" s="62">
        <v>25</v>
      </c>
      <c r="AE19" s="59">
        <v>25</v>
      </c>
      <c r="AF19" s="60">
        <v>25</v>
      </c>
      <c r="AG19" s="65" t="s">
        <v>43</v>
      </c>
      <c r="AH19" s="57"/>
      <c r="AI19" s="76">
        <f t="shared" si="2"/>
        <v>0</v>
      </c>
      <c r="AJ19" s="76">
        <f t="shared" si="3"/>
        <v>0</v>
      </c>
      <c r="AK19" s="76">
        <f t="shared" si="4"/>
        <v>0</v>
      </c>
      <c r="AL19" s="76">
        <f t="shared" si="5"/>
        <v>0</v>
      </c>
      <c r="AM19" s="76">
        <f t="shared" si="6"/>
        <v>0</v>
      </c>
      <c r="AN19" s="76">
        <f t="shared" si="7"/>
        <v>0</v>
      </c>
      <c r="AO19" s="76">
        <f t="shared" si="8"/>
        <v>0</v>
      </c>
      <c r="AP19" s="76">
        <f t="shared" si="9"/>
        <v>0</v>
      </c>
      <c r="AQ19" s="76">
        <f t="shared" si="10"/>
        <v>10</v>
      </c>
      <c r="AR19" s="76">
        <f t="shared" si="11"/>
        <v>0</v>
      </c>
      <c r="AS19" s="46"/>
      <c r="AT19" s="45"/>
      <c r="AU19" s="57"/>
    </row>
    <row r="20" spans="1:47" s="4" customFormat="1">
      <c r="A20" s="30" t="s">
        <v>42</v>
      </c>
      <c r="B20" s="31" t="str">
        <f t="shared" ref="B20:F20" si="16">IF(OR(COUNTBLANK(B17)=1,B17="着",B17="完"),IF(OR(B18&gt;=30,B19&gt;=25),"○",""),"")</f>
        <v/>
      </c>
      <c r="C20" s="32" t="str">
        <f t="shared" si="16"/>
        <v/>
      </c>
      <c r="D20" s="32" t="str">
        <f t="shared" si="16"/>
        <v/>
      </c>
      <c r="E20" s="32" t="str">
        <f t="shared" si="16"/>
        <v/>
      </c>
      <c r="F20" s="32" t="str">
        <f t="shared" si="16"/>
        <v/>
      </c>
      <c r="G20" s="32" t="str">
        <f>IF(OR(COUNTBLANK(G17)=1,G17="着",G17="完"),IF(OR(G18&gt;=30,G19&gt;=25),"○",""),"")</f>
        <v/>
      </c>
      <c r="H20" s="32" t="str">
        <f t="shared" ref="H20:AF20" si="17">IF(OR(COUNTBLANK(H17)=1,H17="着",H17="完"),IF(OR(H18&gt;=30,H19&gt;=25),"○",""),"")</f>
        <v/>
      </c>
      <c r="I20" s="32" t="str">
        <f t="shared" si="17"/>
        <v/>
      </c>
      <c r="J20" s="32" t="str">
        <f t="shared" si="17"/>
        <v/>
      </c>
      <c r="K20" s="32" t="str">
        <f t="shared" si="17"/>
        <v/>
      </c>
      <c r="L20" s="32" t="str">
        <f t="shared" si="17"/>
        <v/>
      </c>
      <c r="M20" s="32" t="str">
        <f t="shared" si="17"/>
        <v/>
      </c>
      <c r="N20" s="32" t="str">
        <f t="shared" si="17"/>
        <v/>
      </c>
      <c r="O20" s="32" t="str">
        <f t="shared" si="17"/>
        <v/>
      </c>
      <c r="P20" s="32" t="str">
        <f t="shared" si="17"/>
        <v/>
      </c>
      <c r="Q20" s="32" t="str">
        <f t="shared" si="17"/>
        <v/>
      </c>
      <c r="R20" s="32" t="str">
        <f t="shared" si="17"/>
        <v/>
      </c>
      <c r="S20" s="32" t="str">
        <f t="shared" si="17"/>
        <v/>
      </c>
      <c r="T20" s="32" t="str">
        <f t="shared" si="17"/>
        <v/>
      </c>
      <c r="U20" s="32" t="str">
        <f t="shared" si="17"/>
        <v>○</v>
      </c>
      <c r="V20" s="32" t="str">
        <f t="shared" si="17"/>
        <v>○</v>
      </c>
      <c r="W20" s="32" t="str">
        <f t="shared" si="17"/>
        <v>○</v>
      </c>
      <c r="X20" s="32" t="str">
        <f t="shared" si="17"/>
        <v>○</v>
      </c>
      <c r="Y20" s="32" t="str">
        <f t="shared" si="17"/>
        <v>○</v>
      </c>
      <c r="Z20" s="32" t="str">
        <f t="shared" si="17"/>
        <v/>
      </c>
      <c r="AA20" s="32" t="str">
        <f t="shared" si="17"/>
        <v/>
      </c>
      <c r="AB20" s="32" t="str">
        <f t="shared" si="17"/>
        <v>○</v>
      </c>
      <c r="AC20" s="32" t="str">
        <f t="shared" si="17"/>
        <v>○</v>
      </c>
      <c r="AD20" s="32" t="str">
        <f t="shared" si="17"/>
        <v>○</v>
      </c>
      <c r="AE20" s="32" t="str">
        <f t="shared" si="17"/>
        <v>○</v>
      </c>
      <c r="AF20" s="33" t="str">
        <f t="shared" si="17"/>
        <v>○</v>
      </c>
      <c r="AG20" s="67">
        <f>ROUND(AG18/AG16,2)</f>
        <v>0.32</v>
      </c>
      <c r="AH20" s="57"/>
      <c r="AI20" s="76">
        <f t="shared" si="2"/>
        <v>0</v>
      </c>
      <c r="AJ20" s="76">
        <f t="shared" si="3"/>
        <v>0</v>
      </c>
      <c r="AK20" s="76">
        <f t="shared" si="4"/>
        <v>0</v>
      </c>
      <c r="AL20" s="76">
        <f t="shared" si="5"/>
        <v>0</v>
      </c>
      <c r="AM20" s="76">
        <f t="shared" si="6"/>
        <v>0</v>
      </c>
      <c r="AN20" s="76">
        <f t="shared" si="7"/>
        <v>0</v>
      </c>
      <c r="AO20" s="76">
        <f t="shared" si="8"/>
        <v>0</v>
      </c>
      <c r="AP20" s="76">
        <f t="shared" si="9"/>
        <v>0</v>
      </c>
      <c r="AQ20" s="76">
        <f t="shared" si="10"/>
        <v>31</v>
      </c>
      <c r="AR20" s="76">
        <f t="shared" si="11"/>
        <v>10</v>
      </c>
      <c r="AS20" s="45"/>
      <c r="AT20" s="45"/>
      <c r="AU20" s="57"/>
    </row>
    <row r="21" spans="1:47">
      <c r="A21" s="20">
        <v>2020</v>
      </c>
      <c r="B21" s="21">
        <f>IF(A21="","",DATE(A21,A22,$B$1))</f>
        <v>44044</v>
      </c>
      <c r="C21" s="22">
        <f t="shared" ref="C21:AE21" si="18">IF(B21="","",IF(MONTH(B21)=MONTH(B21+1),B21+1,""))</f>
        <v>44045</v>
      </c>
      <c r="D21" s="22">
        <f t="shared" si="18"/>
        <v>44046</v>
      </c>
      <c r="E21" s="22">
        <f t="shared" si="18"/>
        <v>44047</v>
      </c>
      <c r="F21" s="22">
        <f t="shared" si="18"/>
        <v>44048</v>
      </c>
      <c r="G21" s="22">
        <f t="shared" si="18"/>
        <v>44049</v>
      </c>
      <c r="H21" s="22">
        <f t="shared" si="18"/>
        <v>44050</v>
      </c>
      <c r="I21" s="22">
        <f t="shared" si="18"/>
        <v>44051</v>
      </c>
      <c r="J21" s="22">
        <f t="shared" si="18"/>
        <v>44052</v>
      </c>
      <c r="K21" s="22">
        <f t="shared" si="18"/>
        <v>44053</v>
      </c>
      <c r="L21" s="22">
        <f t="shared" si="18"/>
        <v>44054</v>
      </c>
      <c r="M21" s="22">
        <f t="shared" si="18"/>
        <v>44055</v>
      </c>
      <c r="N21" s="22">
        <f t="shared" si="18"/>
        <v>44056</v>
      </c>
      <c r="O21" s="22">
        <f t="shared" si="18"/>
        <v>44057</v>
      </c>
      <c r="P21" s="22">
        <f t="shared" si="18"/>
        <v>44058</v>
      </c>
      <c r="Q21" s="22">
        <f t="shared" si="18"/>
        <v>44059</v>
      </c>
      <c r="R21" s="22">
        <f t="shared" si="18"/>
        <v>44060</v>
      </c>
      <c r="S21" s="22">
        <f t="shared" si="18"/>
        <v>44061</v>
      </c>
      <c r="T21" s="22">
        <f t="shared" si="18"/>
        <v>44062</v>
      </c>
      <c r="U21" s="22">
        <f t="shared" si="18"/>
        <v>44063</v>
      </c>
      <c r="V21" s="22">
        <f t="shared" si="18"/>
        <v>44064</v>
      </c>
      <c r="W21" s="22">
        <f t="shared" si="18"/>
        <v>44065</v>
      </c>
      <c r="X21" s="22">
        <f t="shared" si="18"/>
        <v>44066</v>
      </c>
      <c r="Y21" s="22">
        <f t="shared" si="18"/>
        <v>44067</v>
      </c>
      <c r="Z21" s="22">
        <f t="shared" si="18"/>
        <v>44068</v>
      </c>
      <c r="AA21" s="22">
        <f t="shared" si="18"/>
        <v>44069</v>
      </c>
      <c r="AB21" s="22">
        <f t="shared" si="18"/>
        <v>44070</v>
      </c>
      <c r="AC21" s="22">
        <f t="shared" si="18"/>
        <v>44071</v>
      </c>
      <c r="AD21" s="22">
        <f t="shared" si="18"/>
        <v>44072</v>
      </c>
      <c r="AE21" s="22">
        <f t="shared" si="18"/>
        <v>44073</v>
      </c>
      <c r="AF21" s="23">
        <f>IF(AE21="","",IF(MONTH(AE21)=MONTH(AE21+1),AE21+1,""))</f>
        <v>44074</v>
      </c>
      <c r="AG21" s="63" t="s">
        <v>26</v>
      </c>
      <c r="AI21" s="76">
        <f t="shared" si="2"/>
        <v>0</v>
      </c>
      <c r="AJ21" s="76">
        <f t="shared" si="3"/>
        <v>0</v>
      </c>
      <c r="AK21" s="76">
        <f t="shared" si="4"/>
        <v>0</v>
      </c>
      <c r="AL21" s="76">
        <f t="shared" si="5"/>
        <v>0</v>
      </c>
      <c r="AM21" s="76">
        <f t="shared" si="6"/>
        <v>0</v>
      </c>
      <c r="AN21" s="76">
        <f t="shared" si="7"/>
        <v>0</v>
      </c>
      <c r="AO21" s="76">
        <f t="shared" si="8"/>
        <v>0</v>
      </c>
      <c r="AP21" s="76">
        <f t="shared" si="9"/>
        <v>0</v>
      </c>
      <c r="AQ21" s="76">
        <f t="shared" si="10"/>
        <v>31</v>
      </c>
      <c r="AR21" s="76">
        <f t="shared" si="11"/>
        <v>10</v>
      </c>
    </row>
    <row r="22" spans="1:47">
      <c r="A22" s="24">
        <v>8</v>
      </c>
      <c r="B22" s="25">
        <f>B21</f>
        <v>44044</v>
      </c>
      <c r="C22" s="26">
        <f t="shared" ref="C22:AF22" si="19">C21</f>
        <v>44045</v>
      </c>
      <c r="D22" s="26">
        <f t="shared" si="19"/>
        <v>44046</v>
      </c>
      <c r="E22" s="26">
        <f t="shared" si="19"/>
        <v>44047</v>
      </c>
      <c r="F22" s="26">
        <f t="shared" si="19"/>
        <v>44048</v>
      </c>
      <c r="G22" s="26">
        <f t="shared" si="19"/>
        <v>44049</v>
      </c>
      <c r="H22" s="26">
        <f t="shared" si="19"/>
        <v>44050</v>
      </c>
      <c r="I22" s="26">
        <f t="shared" si="19"/>
        <v>44051</v>
      </c>
      <c r="J22" s="26">
        <f t="shared" si="19"/>
        <v>44052</v>
      </c>
      <c r="K22" s="26">
        <f t="shared" si="19"/>
        <v>44053</v>
      </c>
      <c r="L22" s="26">
        <f t="shared" si="19"/>
        <v>44054</v>
      </c>
      <c r="M22" s="26">
        <f t="shared" si="19"/>
        <v>44055</v>
      </c>
      <c r="N22" s="26">
        <f t="shared" si="19"/>
        <v>44056</v>
      </c>
      <c r="O22" s="26">
        <f t="shared" si="19"/>
        <v>44057</v>
      </c>
      <c r="P22" s="26">
        <f t="shared" si="19"/>
        <v>44058</v>
      </c>
      <c r="Q22" s="26">
        <f t="shared" si="19"/>
        <v>44059</v>
      </c>
      <c r="R22" s="26">
        <f t="shared" si="19"/>
        <v>44060</v>
      </c>
      <c r="S22" s="26">
        <f t="shared" si="19"/>
        <v>44061</v>
      </c>
      <c r="T22" s="26">
        <f t="shared" si="19"/>
        <v>44062</v>
      </c>
      <c r="U22" s="26">
        <f t="shared" si="19"/>
        <v>44063</v>
      </c>
      <c r="V22" s="26">
        <f t="shared" si="19"/>
        <v>44064</v>
      </c>
      <c r="W22" s="26">
        <f t="shared" si="19"/>
        <v>44065</v>
      </c>
      <c r="X22" s="26">
        <f t="shared" si="19"/>
        <v>44066</v>
      </c>
      <c r="Y22" s="26">
        <f t="shared" si="19"/>
        <v>44067</v>
      </c>
      <c r="Z22" s="26">
        <f t="shared" si="19"/>
        <v>44068</v>
      </c>
      <c r="AA22" s="26">
        <f t="shared" si="19"/>
        <v>44069</v>
      </c>
      <c r="AB22" s="26">
        <f t="shared" si="19"/>
        <v>44070</v>
      </c>
      <c r="AC22" s="26">
        <f t="shared" si="19"/>
        <v>44071</v>
      </c>
      <c r="AD22" s="26">
        <f t="shared" si="19"/>
        <v>44072</v>
      </c>
      <c r="AE22" s="26">
        <f t="shared" si="19"/>
        <v>44073</v>
      </c>
      <c r="AF22" s="27">
        <f t="shared" si="19"/>
        <v>44074</v>
      </c>
      <c r="AG22" s="64">
        <f>AR23</f>
        <v>23</v>
      </c>
      <c r="AI22" s="76">
        <f t="shared" si="2"/>
        <v>0</v>
      </c>
      <c r="AJ22" s="76">
        <f t="shared" si="3"/>
        <v>0</v>
      </c>
      <c r="AK22" s="76">
        <f t="shared" si="4"/>
        <v>0</v>
      </c>
      <c r="AL22" s="76">
        <f t="shared" si="5"/>
        <v>0</v>
      </c>
      <c r="AM22" s="76">
        <f t="shared" si="6"/>
        <v>0</v>
      </c>
      <c r="AN22" s="76">
        <f t="shared" si="7"/>
        <v>0</v>
      </c>
      <c r="AO22" s="76">
        <f t="shared" si="8"/>
        <v>0</v>
      </c>
      <c r="AP22" s="76">
        <f t="shared" si="9"/>
        <v>0</v>
      </c>
      <c r="AQ22" s="76">
        <f t="shared" si="10"/>
        <v>31</v>
      </c>
      <c r="AR22" s="76">
        <f t="shared" si="11"/>
        <v>0</v>
      </c>
    </row>
    <row r="23" spans="1:47" s="4" customFormat="1">
      <c r="A23" s="55" t="s">
        <v>41</v>
      </c>
      <c r="B23" s="52" t="s">
        <v>5</v>
      </c>
      <c r="C23" s="53" t="s">
        <v>5</v>
      </c>
      <c r="D23" s="53"/>
      <c r="E23" s="53"/>
      <c r="F23" s="53"/>
      <c r="G23" s="53"/>
      <c r="H23" s="53"/>
      <c r="I23" s="53" t="s">
        <v>5</v>
      </c>
      <c r="J23" s="53" t="s">
        <v>5</v>
      </c>
      <c r="K23" s="53" t="s">
        <v>5</v>
      </c>
      <c r="L23" s="53" t="s">
        <v>5</v>
      </c>
      <c r="M23" s="53" t="s">
        <v>8</v>
      </c>
      <c r="N23" s="53" t="s">
        <v>8</v>
      </c>
      <c r="O23" s="53" t="s">
        <v>8</v>
      </c>
      <c r="P23" s="53" t="s">
        <v>5</v>
      </c>
      <c r="Q23" s="28" t="s">
        <v>5</v>
      </c>
      <c r="R23" s="53"/>
      <c r="S23" s="53"/>
      <c r="T23" s="53"/>
      <c r="U23" s="53"/>
      <c r="V23" s="53"/>
      <c r="W23" s="53" t="s">
        <v>5</v>
      </c>
      <c r="X23" s="28" t="s">
        <v>5</v>
      </c>
      <c r="Y23" s="28" t="s">
        <v>12</v>
      </c>
      <c r="Z23" s="28" t="s">
        <v>12</v>
      </c>
      <c r="AA23" s="28" t="s">
        <v>12</v>
      </c>
      <c r="AB23" s="28" t="s">
        <v>12</v>
      </c>
      <c r="AC23" s="28" t="s">
        <v>12</v>
      </c>
      <c r="AD23" s="53" t="s">
        <v>5</v>
      </c>
      <c r="AE23" s="28" t="s">
        <v>5</v>
      </c>
      <c r="AF23" s="29"/>
      <c r="AG23" s="65" t="s">
        <v>42</v>
      </c>
      <c r="AH23" s="57"/>
      <c r="AI23" s="76">
        <f t="shared" si="2"/>
        <v>0</v>
      </c>
      <c r="AJ23" s="76">
        <f t="shared" si="3"/>
        <v>12</v>
      </c>
      <c r="AK23" s="76">
        <f t="shared" si="4"/>
        <v>0</v>
      </c>
      <c r="AL23" s="76">
        <f t="shared" si="5"/>
        <v>0</v>
      </c>
      <c r="AM23" s="76">
        <f t="shared" si="6"/>
        <v>3</v>
      </c>
      <c r="AN23" s="76">
        <f t="shared" si="7"/>
        <v>0</v>
      </c>
      <c r="AO23" s="76">
        <f t="shared" si="8"/>
        <v>5</v>
      </c>
      <c r="AP23" s="76">
        <f t="shared" si="9"/>
        <v>0</v>
      </c>
      <c r="AQ23" s="76">
        <f t="shared" si="10"/>
        <v>20</v>
      </c>
      <c r="AR23" s="76">
        <f t="shared" si="11"/>
        <v>23</v>
      </c>
      <c r="AS23" s="46"/>
      <c r="AT23" s="45"/>
      <c r="AU23" s="57"/>
    </row>
    <row r="24" spans="1:47" s="4" customFormat="1">
      <c r="A24" s="54" t="s">
        <v>40</v>
      </c>
      <c r="B24" s="58"/>
      <c r="C24" s="59"/>
      <c r="D24" s="59">
        <v>30</v>
      </c>
      <c r="E24" s="59">
        <v>30</v>
      </c>
      <c r="F24" s="59">
        <v>30</v>
      </c>
      <c r="G24" s="59">
        <v>30</v>
      </c>
      <c r="H24" s="59">
        <v>30</v>
      </c>
      <c r="I24" s="59">
        <v>30</v>
      </c>
      <c r="J24" s="59">
        <v>30</v>
      </c>
      <c r="K24" s="59">
        <v>30</v>
      </c>
      <c r="L24" s="59">
        <v>30</v>
      </c>
      <c r="M24" s="59">
        <v>30</v>
      </c>
      <c r="N24" s="59">
        <v>30</v>
      </c>
      <c r="O24" s="59">
        <v>30</v>
      </c>
      <c r="P24" s="59">
        <v>30</v>
      </c>
      <c r="Q24" s="59">
        <v>30</v>
      </c>
      <c r="R24" s="59">
        <v>30</v>
      </c>
      <c r="S24" s="59">
        <v>30</v>
      </c>
      <c r="T24" s="59">
        <v>30</v>
      </c>
      <c r="U24" s="59">
        <v>30</v>
      </c>
      <c r="V24" s="59">
        <v>30</v>
      </c>
      <c r="W24" s="59">
        <v>30</v>
      </c>
      <c r="X24" s="59">
        <v>30</v>
      </c>
      <c r="Y24" s="59">
        <v>30</v>
      </c>
      <c r="Z24" s="59">
        <v>30</v>
      </c>
      <c r="AA24" s="59">
        <v>30</v>
      </c>
      <c r="AB24" s="59">
        <v>30</v>
      </c>
      <c r="AC24" s="59">
        <v>30</v>
      </c>
      <c r="AD24" s="59">
        <v>30</v>
      </c>
      <c r="AE24" s="59">
        <v>30</v>
      </c>
      <c r="AF24" s="60">
        <v>30</v>
      </c>
      <c r="AG24" s="66">
        <f>COUNTIF(B26:AF26,"○")</f>
        <v>11</v>
      </c>
      <c r="AH24" s="57"/>
      <c r="AI24" s="76">
        <f t="shared" si="2"/>
        <v>0</v>
      </c>
      <c r="AJ24" s="76">
        <f t="shared" si="3"/>
        <v>0</v>
      </c>
      <c r="AK24" s="76">
        <f t="shared" si="4"/>
        <v>0</v>
      </c>
      <c r="AL24" s="76">
        <f t="shared" si="5"/>
        <v>0</v>
      </c>
      <c r="AM24" s="76">
        <f t="shared" si="6"/>
        <v>0</v>
      </c>
      <c r="AN24" s="76">
        <f t="shared" si="7"/>
        <v>0</v>
      </c>
      <c r="AO24" s="76">
        <f t="shared" si="8"/>
        <v>0</v>
      </c>
      <c r="AP24" s="76">
        <f t="shared" si="9"/>
        <v>0</v>
      </c>
      <c r="AQ24" s="76">
        <f t="shared" si="10"/>
        <v>29</v>
      </c>
      <c r="AR24" s="76">
        <f t="shared" si="11"/>
        <v>31</v>
      </c>
      <c r="AS24" s="46"/>
      <c r="AT24" s="45"/>
      <c r="AU24" s="57"/>
    </row>
    <row r="25" spans="1:47" s="4" customFormat="1">
      <c r="A25" s="55" t="s">
        <v>39</v>
      </c>
      <c r="B25" s="61"/>
      <c r="C25" s="62"/>
      <c r="D25" s="62">
        <v>30</v>
      </c>
      <c r="E25" s="62">
        <v>30</v>
      </c>
      <c r="F25" s="62">
        <v>30</v>
      </c>
      <c r="G25" s="62">
        <v>30</v>
      </c>
      <c r="H25" s="62">
        <v>30</v>
      </c>
      <c r="I25" s="62">
        <v>30</v>
      </c>
      <c r="J25" s="62">
        <v>30</v>
      </c>
      <c r="K25" s="62">
        <v>30</v>
      </c>
      <c r="L25" s="62">
        <v>30</v>
      </c>
      <c r="M25" s="62">
        <v>30</v>
      </c>
      <c r="N25" s="62">
        <v>30</v>
      </c>
      <c r="O25" s="62">
        <v>30</v>
      </c>
      <c r="P25" s="62">
        <v>30</v>
      </c>
      <c r="Q25" s="59">
        <v>30</v>
      </c>
      <c r="R25" s="59">
        <v>30</v>
      </c>
      <c r="S25" s="62">
        <v>30</v>
      </c>
      <c r="T25" s="62">
        <v>30</v>
      </c>
      <c r="U25" s="62">
        <v>30</v>
      </c>
      <c r="V25" s="62">
        <v>30</v>
      </c>
      <c r="W25" s="62">
        <v>30</v>
      </c>
      <c r="X25" s="59">
        <v>30</v>
      </c>
      <c r="Y25" s="59">
        <v>30</v>
      </c>
      <c r="Z25" s="62">
        <v>30</v>
      </c>
      <c r="AA25" s="62">
        <v>30</v>
      </c>
      <c r="AB25" s="62">
        <v>30</v>
      </c>
      <c r="AC25" s="62">
        <v>30</v>
      </c>
      <c r="AD25" s="62">
        <v>30</v>
      </c>
      <c r="AE25" s="59">
        <v>30</v>
      </c>
      <c r="AF25" s="60">
        <v>30</v>
      </c>
      <c r="AG25" s="65" t="s">
        <v>43</v>
      </c>
      <c r="AH25" s="57"/>
      <c r="AI25" s="76">
        <f t="shared" si="2"/>
        <v>0</v>
      </c>
      <c r="AJ25" s="76">
        <f t="shared" si="3"/>
        <v>0</v>
      </c>
      <c r="AK25" s="76">
        <f t="shared" si="4"/>
        <v>0</v>
      </c>
      <c r="AL25" s="76">
        <f t="shared" si="5"/>
        <v>0</v>
      </c>
      <c r="AM25" s="76">
        <f t="shared" si="6"/>
        <v>0</v>
      </c>
      <c r="AN25" s="76">
        <f t="shared" si="7"/>
        <v>0</v>
      </c>
      <c r="AO25" s="76">
        <f t="shared" si="8"/>
        <v>0</v>
      </c>
      <c r="AP25" s="76">
        <f t="shared" si="9"/>
        <v>0</v>
      </c>
      <c r="AQ25" s="76">
        <f t="shared" si="10"/>
        <v>29</v>
      </c>
      <c r="AR25" s="76">
        <f t="shared" si="11"/>
        <v>0</v>
      </c>
      <c r="AS25" s="46"/>
      <c r="AT25" s="45"/>
      <c r="AU25" s="57"/>
    </row>
    <row r="26" spans="1:47" s="4" customFormat="1">
      <c r="A26" s="30" t="s">
        <v>42</v>
      </c>
      <c r="B26" s="31" t="str">
        <f t="shared" ref="B26:F26" si="20">IF(OR(COUNTBLANK(B23)=1,B23="着",B23="完"),IF(OR(B24&gt;=30,B25&gt;=25),"○",""),"")</f>
        <v/>
      </c>
      <c r="C26" s="32" t="str">
        <f t="shared" si="20"/>
        <v/>
      </c>
      <c r="D26" s="32" t="str">
        <f t="shared" si="20"/>
        <v>○</v>
      </c>
      <c r="E26" s="32" t="str">
        <f t="shared" si="20"/>
        <v>○</v>
      </c>
      <c r="F26" s="32" t="str">
        <f t="shared" si="20"/>
        <v>○</v>
      </c>
      <c r="G26" s="32" t="str">
        <f>IF(OR(COUNTBLANK(G23)=1,G23="着",G23="完"),IF(OR(G24&gt;=30,G25&gt;=25),"○",""),"")</f>
        <v>○</v>
      </c>
      <c r="H26" s="32" t="str">
        <f t="shared" ref="H26:AF26" si="21">IF(OR(COUNTBLANK(H23)=1,H23="着",H23="完"),IF(OR(H24&gt;=30,H25&gt;=25),"○",""),"")</f>
        <v>○</v>
      </c>
      <c r="I26" s="32" t="str">
        <f t="shared" si="21"/>
        <v/>
      </c>
      <c r="J26" s="32" t="str">
        <f t="shared" si="21"/>
        <v/>
      </c>
      <c r="K26" s="32" t="str">
        <f t="shared" si="21"/>
        <v/>
      </c>
      <c r="L26" s="32" t="str">
        <f t="shared" si="21"/>
        <v/>
      </c>
      <c r="M26" s="32" t="str">
        <f t="shared" si="21"/>
        <v/>
      </c>
      <c r="N26" s="32" t="str">
        <f t="shared" si="21"/>
        <v/>
      </c>
      <c r="O26" s="32" t="str">
        <f t="shared" si="21"/>
        <v/>
      </c>
      <c r="P26" s="32" t="str">
        <f t="shared" si="21"/>
        <v/>
      </c>
      <c r="Q26" s="32" t="str">
        <f t="shared" si="21"/>
        <v/>
      </c>
      <c r="R26" s="32" t="str">
        <f t="shared" si="21"/>
        <v>○</v>
      </c>
      <c r="S26" s="32" t="str">
        <f t="shared" si="21"/>
        <v>○</v>
      </c>
      <c r="T26" s="32" t="str">
        <f t="shared" si="21"/>
        <v>○</v>
      </c>
      <c r="U26" s="32" t="str">
        <f t="shared" si="21"/>
        <v>○</v>
      </c>
      <c r="V26" s="32" t="str">
        <f t="shared" si="21"/>
        <v>○</v>
      </c>
      <c r="W26" s="32" t="str">
        <f t="shared" si="21"/>
        <v/>
      </c>
      <c r="X26" s="32" t="str">
        <f t="shared" si="21"/>
        <v/>
      </c>
      <c r="Y26" s="32" t="str">
        <f t="shared" si="21"/>
        <v/>
      </c>
      <c r="Z26" s="32" t="str">
        <f t="shared" si="21"/>
        <v/>
      </c>
      <c r="AA26" s="32" t="str">
        <f t="shared" si="21"/>
        <v/>
      </c>
      <c r="AB26" s="32" t="str">
        <f t="shared" si="21"/>
        <v/>
      </c>
      <c r="AC26" s="32" t="str">
        <f t="shared" si="21"/>
        <v/>
      </c>
      <c r="AD26" s="32" t="str">
        <f t="shared" si="21"/>
        <v/>
      </c>
      <c r="AE26" s="32" t="str">
        <f t="shared" si="21"/>
        <v/>
      </c>
      <c r="AF26" s="33" t="str">
        <f t="shared" si="21"/>
        <v>○</v>
      </c>
      <c r="AG26" s="67">
        <f>ROUND(AG24/AG22,2)</f>
        <v>0.48</v>
      </c>
      <c r="AH26" s="57"/>
      <c r="AI26" s="76">
        <f t="shared" si="2"/>
        <v>0</v>
      </c>
      <c r="AJ26" s="76">
        <f t="shared" si="3"/>
        <v>0</v>
      </c>
      <c r="AK26" s="76">
        <f t="shared" si="4"/>
        <v>0</v>
      </c>
      <c r="AL26" s="76">
        <f t="shared" si="5"/>
        <v>0</v>
      </c>
      <c r="AM26" s="76">
        <f t="shared" si="6"/>
        <v>0</v>
      </c>
      <c r="AN26" s="76">
        <f t="shared" si="7"/>
        <v>0</v>
      </c>
      <c r="AO26" s="76">
        <f t="shared" si="8"/>
        <v>0</v>
      </c>
      <c r="AP26" s="76">
        <f t="shared" si="9"/>
        <v>0</v>
      </c>
      <c r="AQ26" s="76">
        <f t="shared" si="10"/>
        <v>31</v>
      </c>
      <c r="AR26" s="76">
        <f t="shared" si="11"/>
        <v>29</v>
      </c>
      <c r="AS26" s="45"/>
      <c r="AT26" s="45"/>
      <c r="AU26" s="57"/>
    </row>
    <row r="27" spans="1:47">
      <c r="A27" s="20">
        <v>2020</v>
      </c>
      <c r="B27" s="21">
        <f>IF(A27="","",DATE(A27,A28,$B$1))</f>
        <v>44075</v>
      </c>
      <c r="C27" s="22">
        <f t="shared" ref="C27:AE27" si="22">IF(B27="","",IF(MONTH(B27)=MONTH(B27+1),B27+1,""))</f>
        <v>44076</v>
      </c>
      <c r="D27" s="22">
        <f t="shared" si="22"/>
        <v>44077</v>
      </c>
      <c r="E27" s="22">
        <f t="shared" si="22"/>
        <v>44078</v>
      </c>
      <c r="F27" s="22">
        <f t="shared" si="22"/>
        <v>44079</v>
      </c>
      <c r="G27" s="22">
        <f t="shared" si="22"/>
        <v>44080</v>
      </c>
      <c r="H27" s="22">
        <f t="shared" si="22"/>
        <v>44081</v>
      </c>
      <c r="I27" s="22">
        <f t="shared" si="22"/>
        <v>44082</v>
      </c>
      <c r="J27" s="22">
        <f t="shared" si="22"/>
        <v>44083</v>
      </c>
      <c r="K27" s="22">
        <f t="shared" si="22"/>
        <v>44084</v>
      </c>
      <c r="L27" s="22">
        <f t="shared" si="22"/>
        <v>44085</v>
      </c>
      <c r="M27" s="22">
        <f t="shared" si="22"/>
        <v>44086</v>
      </c>
      <c r="N27" s="22">
        <f t="shared" si="22"/>
        <v>44087</v>
      </c>
      <c r="O27" s="22">
        <f t="shared" si="22"/>
        <v>44088</v>
      </c>
      <c r="P27" s="22">
        <f t="shared" si="22"/>
        <v>44089</v>
      </c>
      <c r="Q27" s="22">
        <f t="shared" si="22"/>
        <v>44090</v>
      </c>
      <c r="R27" s="22">
        <f t="shared" si="22"/>
        <v>44091</v>
      </c>
      <c r="S27" s="22">
        <f t="shared" si="22"/>
        <v>44092</v>
      </c>
      <c r="T27" s="22">
        <f t="shared" si="22"/>
        <v>44093</v>
      </c>
      <c r="U27" s="22">
        <f t="shared" si="22"/>
        <v>44094</v>
      </c>
      <c r="V27" s="22">
        <f t="shared" si="22"/>
        <v>44095</v>
      </c>
      <c r="W27" s="22">
        <f t="shared" si="22"/>
        <v>44096</v>
      </c>
      <c r="X27" s="22">
        <f t="shared" si="22"/>
        <v>44097</v>
      </c>
      <c r="Y27" s="22">
        <f t="shared" si="22"/>
        <v>44098</v>
      </c>
      <c r="Z27" s="22">
        <f t="shared" si="22"/>
        <v>44099</v>
      </c>
      <c r="AA27" s="22">
        <f t="shared" si="22"/>
        <v>44100</v>
      </c>
      <c r="AB27" s="22">
        <f t="shared" si="22"/>
        <v>44101</v>
      </c>
      <c r="AC27" s="22">
        <f t="shared" si="22"/>
        <v>44102</v>
      </c>
      <c r="AD27" s="22">
        <f t="shared" si="22"/>
        <v>44103</v>
      </c>
      <c r="AE27" s="22">
        <f t="shared" si="22"/>
        <v>44104</v>
      </c>
      <c r="AF27" s="23" t="str">
        <f>IF(AE27="","",IF(MONTH(AE27)=MONTH(AE27+1),AE27+1,""))</f>
        <v/>
      </c>
      <c r="AG27" s="63" t="s">
        <v>26</v>
      </c>
      <c r="AI27" s="76">
        <f t="shared" si="2"/>
        <v>0</v>
      </c>
      <c r="AJ27" s="76">
        <f t="shared" si="3"/>
        <v>0</v>
      </c>
      <c r="AK27" s="76">
        <f t="shared" si="4"/>
        <v>0</v>
      </c>
      <c r="AL27" s="76">
        <f t="shared" si="5"/>
        <v>0</v>
      </c>
      <c r="AM27" s="76">
        <f t="shared" si="6"/>
        <v>0</v>
      </c>
      <c r="AN27" s="76">
        <f t="shared" si="7"/>
        <v>0</v>
      </c>
      <c r="AO27" s="76">
        <f t="shared" si="8"/>
        <v>0</v>
      </c>
      <c r="AP27" s="76">
        <f t="shared" si="9"/>
        <v>0</v>
      </c>
      <c r="AQ27" s="76">
        <f t="shared" si="10"/>
        <v>31</v>
      </c>
      <c r="AR27" s="76">
        <f t="shared" si="11"/>
        <v>29</v>
      </c>
    </row>
    <row r="28" spans="1:47">
      <c r="A28" s="24">
        <v>9</v>
      </c>
      <c r="B28" s="25">
        <f>B27</f>
        <v>44075</v>
      </c>
      <c r="C28" s="26">
        <f t="shared" ref="C28:AF28" si="23">C27</f>
        <v>44076</v>
      </c>
      <c r="D28" s="26">
        <f t="shared" si="23"/>
        <v>44077</v>
      </c>
      <c r="E28" s="26">
        <f t="shared" si="23"/>
        <v>44078</v>
      </c>
      <c r="F28" s="26">
        <f t="shared" si="23"/>
        <v>44079</v>
      </c>
      <c r="G28" s="26">
        <f t="shared" si="23"/>
        <v>44080</v>
      </c>
      <c r="H28" s="26">
        <f t="shared" si="23"/>
        <v>44081</v>
      </c>
      <c r="I28" s="26">
        <f t="shared" si="23"/>
        <v>44082</v>
      </c>
      <c r="J28" s="26">
        <f t="shared" si="23"/>
        <v>44083</v>
      </c>
      <c r="K28" s="26">
        <f t="shared" si="23"/>
        <v>44084</v>
      </c>
      <c r="L28" s="26">
        <f t="shared" si="23"/>
        <v>44085</v>
      </c>
      <c r="M28" s="26">
        <f t="shared" si="23"/>
        <v>44086</v>
      </c>
      <c r="N28" s="26">
        <f t="shared" si="23"/>
        <v>44087</v>
      </c>
      <c r="O28" s="26">
        <f t="shared" si="23"/>
        <v>44088</v>
      </c>
      <c r="P28" s="26">
        <f t="shared" si="23"/>
        <v>44089</v>
      </c>
      <c r="Q28" s="26">
        <f t="shared" si="23"/>
        <v>44090</v>
      </c>
      <c r="R28" s="26">
        <f t="shared" si="23"/>
        <v>44091</v>
      </c>
      <c r="S28" s="26">
        <f t="shared" si="23"/>
        <v>44092</v>
      </c>
      <c r="T28" s="26">
        <f t="shared" si="23"/>
        <v>44093</v>
      </c>
      <c r="U28" s="26">
        <f t="shared" si="23"/>
        <v>44094</v>
      </c>
      <c r="V28" s="26">
        <f t="shared" si="23"/>
        <v>44095</v>
      </c>
      <c r="W28" s="26">
        <f t="shared" si="23"/>
        <v>44096</v>
      </c>
      <c r="X28" s="26">
        <f t="shared" si="23"/>
        <v>44097</v>
      </c>
      <c r="Y28" s="26">
        <f t="shared" si="23"/>
        <v>44098</v>
      </c>
      <c r="Z28" s="26">
        <f t="shared" si="23"/>
        <v>44099</v>
      </c>
      <c r="AA28" s="26">
        <f t="shared" si="23"/>
        <v>44100</v>
      </c>
      <c r="AB28" s="26">
        <f t="shared" si="23"/>
        <v>44101</v>
      </c>
      <c r="AC28" s="26">
        <f t="shared" si="23"/>
        <v>44102</v>
      </c>
      <c r="AD28" s="26">
        <f t="shared" si="23"/>
        <v>44103</v>
      </c>
      <c r="AE28" s="26">
        <f t="shared" si="23"/>
        <v>44104</v>
      </c>
      <c r="AF28" s="27" t="str">
        <f t="shared" si="23"/>
        <v/>
      </c>
      <c r="AG28" s="64">
        <f>AR29</f>
        <v>18</v>
      </c>
      <c r="AI28" s="76">
        <f t="shared" si="2"/>
        <v>0</v>
      </c>
      <c r="AJ28" s="76">
        <f t="shared" si="3"/>
        <v>0</v>
      </c>
      <c r="AK28" s="76">
        <f t="shared" si="4"/>
        <v>0</v>
      </c>
      <c r="AL28" s="76">
        <f t="shared" si="5"/>
        <v>0</v>
      </c>
      <c r="AM28" s="76">
        <f t="shared" si="6"/>
        <v>0</v>
      </c>
      <c r="AN28" s="76">
        <f t="shared" si="7"/>
        <v>0</v>
      </c>
      <c r="AO28" s="76">
        <f t="shared" si="8"/>
        <v>0</v>
      </c>
      <c r="AP28" s="76">
        <f t="shared" si="9"/>
        <v>0</v>
      </c>
      <c r="AQ28" s="76">
        <f t="shared" si="10"/>
        <v>31</v>
      </c>
      <c r="AR28" s="76">
        <f t="shared" si="11"/>
        <v>0</v>
      </c>
    </row>
    <row r="29" spans="1:47" s="4" customFormat="1">
      <c r="A29" s="55" t="s">
        <v>41</v>
      </c>
      <c r="B29" s="52"/>
      <c r="C29" s="53"/>
      <c r="D29" s="53"/>
      <c r="E29" s="53"/>
      <c r="F29" s="53" t="s">
        <v>5</v>
      </c>
      <c r="G29" s="53" t="s">
        <v>5</v>
      </c>
      <c r="H29" s="53"/>
      <c r="I29" s="53"/>
      <c r="J29" s="53"/>
      <c r="K29" s="53"/>
      <c r="L29" s="53"/>
      <c r="M29" s="53" t="s">
        <v>5</v>
      </c>
      <c r="N29" s="53" t="s">
        <v>5</v>
      </c>
      <c r="O29" s="53"/>
      <c r="P29" s="53"/>
      <c r="Q29" s="28"/>
      <c r="R29" s="28"/>
      <c r="S29" s="53" t="s">
        <v>20</v>
      </c>
      <c r="T29" s="53"/>
      <c r="U29" s="53"/>
      <c r="V29" s="53"/>
      <c r="W29" s="53"/>
      <c r="X29" s="28"/>
      <c r="Y29" s="28"/>
      <c r="Z29" s="53"/>
      <c r="AA29" s="53"/>
      <c r="AB29" s="53"/>
      <c r="AC29" s="53"/>
      <c r="AD29" s="53"/>
      <c r="AE29" s="28"/>
      <c r="AF29" s="29"/>
      <c r="AG29" s="65" t="s">
        <v>42</v>
      </c>
      <c r="AH29" s="57"/>
      <c r="AI29" s="76">
        <f t="shared" si="2"/>
        <v>0</v>
      </c>
      <c r="AJ29" s="76">
        <f t="shared" si="3"/>
        <v>4</v>
      </c>
      <c r="AK29" s="76">
        <f t="shared" si="4"/>
        <v>1</v>
      </c>
      <c r="AL29" s="76">
        <f t="shared" si="5"/>
        <v>0</v>
      </c>
      <c r="AM29" s="76">
        <f t="shared" si="6"/>
        <v>0</v>
      </c>
      <c r="AN29" s="76">
        <f t="shared" si="7"/>
        <v>0</v>
      </c>
      <c r="AO29" s="76">
        <f t="shared" si="8"/>
        <v>0</v>
      </c>
      <c r="AP29" s="76">
        <f t="shared" si="9"/>
        <v>0</v>
      </c>
      <c r="AQ29" s="76">
        <f t="shared" si="10"/>
        <v>5</v>
      </c>
      <c r="AR29" s="76">
        <f t="shared" si="11"/>
        <v>18</v>
      </c>
      <c r="AS29" s="46"/>
      <c r="AT29" s="45"/>
      <c r="AU29" s="57"/>
    </row>
    <row r="30" spans="1:47" s="4" customFormat="1">
      <c r="A30" s="54" t="s">
        <v>40</v>
      </c>
      <c r="B30" s="58">
        <v>30</v>
      </c>
      <c r="C30" s="59">
        <v>30</v>
      </c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60"/>
      <c r="AG30" s="66">
        <f>COUNTIF(B32:AF32,"○")</f>
        <v>2</v>
      </c>
      <c r="AH30" s="57"/>
      <c r="AI30" s="76">
        <f t="shared" si="2"/>
        <v>0</v>
      </c>
      <c r="AJ30" s="76">
        <f t="shared" si="3"/>
        <v>0</v>
      </c>
      <c r="AK30" s="76">
        <f t="shared" si="4"/>
        <v>0</v>
      </c>
      <c r="AL30" s="76">
        <f t="shared" si="5"/>
        <v>0</v>
      </c>
      <c r="AM30" s="76">
        <f t="shared" si="6"/>
        <v>0</v>
      </c>
      <c r="AN30" s="76">
        <f t="shared" si="7"/>
        <v>0</v>
      </c>
      <c r="AO30" s="76">
        <f t="shared" si="8"/>
        <v>0</v>
      </c>
      <c r="AP30" s="76">
        <f t="shared" si="9"/>
        <v>0</v>
      </c>
      <c r="AQ30" s="76">
        <f t="shared" si="10"/>
        <v>2</v>
      </c>
      <c r="AR30" s="76">
        <f t="shared" si="11"/>
        <v>30</v>
      </c>
      <c r="AS30" s="46"/>
      <c r="AT30" s="45"/>
      <c r="AU30" s="57"/>
    </row>
    <row r="31" spans="1:47" s="4" customFormat="1">
      <c r="A31" s="55" t="s">
        <v>39</v>
      </c>
      <c r="B31" s="61">
        <v>30</v>
      </c>
      <c r="C31" s="62">
        <v>30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59"/>
      <c r="R31" s="59"/>
      <c r="S31" s="62"/>
      <c r="T31" s="62"/>
      <c r="U31" s="62"/>
      <c r="V31" s="62"/>
      <c r="W31" s="62"/>
      <c r="X31" s="59"/>
      <c r="Y31" s="59"/>
      <c r="Z31" s="62"/>
      <c r="AA31" s="62"/>
      <c r="AB31" s="62"/>
      <c r="AC31" s="62"/>
      <c r="AD31" s="62"/>
      <c r="AE31" s="59"/>
      <c r="AF31" s="60"/>
      <c r="AG31" s="65" t="s">
        <v>43</v>
      </c>
      <c r="AH31" s="57"/>
      <c r="AI31" s="76">
        <f t="shared" si="2"/>
        <v>0</v>
      </c>
      <c r="AJ31" s="76">
        <f t="shared" si="3"/>
        <v>0</v>
      </c>
      <c r="AK31" s="76">
        <f t="shared" si="4"/>
        <v>0</v>
      </c>
      <c r="AL31" s="76">
        <f t="shared" si="5"/>
        <v>0</v>
      </c>
      <c r="AM31" s="76">
        <f t="shared" si="6"/>
        <v>0</v>
      </c>
      <c r="AN31" s="76">
        <f t="shared" si="7"/>
        <v>0</v>
      </c>
      <c r="AO31" s="76">
        <f t="shared" si="8"/>
        <v>0</v>
      </c>
      <c r="AP31" s="76">
        <f t="shared" si="9"/>
        <v>0</v>
      </c>
      <c r="AQ31" s="76">
        <f t="shared" si="10"/>
        <v>2</v>
      </c>
      <c r="AR31" s="76">
        <f t="shared" si="11"/>
        <v>0</v>
      </c>
      <c r="AS31" s="46"/>
      <c r="AT31" s="45"/>
      <c r="AU31" s="57"/>
    </row>
    <row r="32" spans="1:47" s="4" customFormat="1">
      <c r="A32" s="30" t="s">
        <v>42</v>
      </c>
      <c r="B32" s="31" t="str">
        <f t="shared" ref="B32:F32" si="24">IF(OR(COUNTBLANK(B29)=1,B29="着",B29="完"),IF(OR(B30&gt;=30,B31&gt;=25),"○",""),"")</f>
        <v>○</v>
      </c>
      <c r="C32" s="32" t="str">
        <f t="shared" si="24"/>
        <v>○</v>
      </c>
      <c r="D32" s="32" t="str">
        <f t="shared" si="24"/>
        <v/>
      </c>
      <c r="E32" s="32" t="str">
        <f t="shared" si="24"/>
        <v/>
      </c>
      <c r="F32" s="32" t="str">
        <f t="shared" si="24"/>
        <v/>
      </c>
      <c r="G32" s="32" t="str">
        <f>IF(OR(COUNTBLANK(G29)=1,G29="着",G29="完"),IF(OR(G30&gt;=30,G31&gt;=25),"○",""),"")</f>
        <v/>
      </c>
      <c r="H32" s="32" t="str">
        <f t="shared" ref="H32:AF32" si="25">IF(OR(COUNTBLANK(H29)=1,H29="着",H29="完"),IF(OR(H30&gt;=30,H31&gt;=25),"○",""),"")</f>
        <v/>
      </c>
      <c r="I32" s="32" t="str">
        <f t="shared" si="25"/>
        <v/>
      </c>
      <c r="J32" s="32" t="str">
        <f t="shared" si="25"/>
        <v/>
      </c>
      <c r="K32" s="32" t="str">
        <f t="shared" si="25"/>
        <v/>
      </c>
      <c r="L32" s="32" t="str">
        <f t="shared" si="25"/>
        <v/>
      </c>
      <c r="M32" s="32" t="str">
        <f t="shared" si="25"/>
        <v/>
      </c>
      <c r="N32" s="32" t="str">
        <f t="shared" si="25"/>
        <v/>
      </c>
      <c r="O32" s="32" t="str">
        <f t="shared" si="25"/>
        <v/>
      </c>
      <c r="P32" s="32" t="str">
        <f t="shared" si="25"/>
        <v/>
      </c>
      <c r="Q32" s="32" t="str">
        <f t="shared" si="25"/>
        <v/>
      </c>
      <c r="R32" s="32" t="str">
        <f t="shared" si="25"/>
        <v/>
      </c>
      <c r="S32" s="32" t="str">
        <f t="shared" si="25"/>
        <v/>
      </c>
      <c r="T32" s="32" t="str">
        <f t="shared" si="25"/>
        <v/>
      </c>
      <c r="U32" s="32" t="str">
        <f t="shared" si="25"/>
        <v/>
      </c>
      <c r="V32" s="32" t="str">
        <f t="shared" si="25"/>
        <v/>
      </c>
      <c r="W32" s="32" t="str">
        <f t="shared" si="25"/>
        <v/>
      </c>
      <c r="X32" s="32" t="str">
        <f t="shared" si="25"/>
        <v/>
      </c>
      <c r="Y32" s="32" t="str">
        <f t="shared" si="25"/>
        <v/>
      </c>
      <c r="Z32" s="32" t="str">
        <f t="shared" si="25"/>
        <v/>
      </c>
      <c r="AA32" s="32" t="str">
        <f t="shared" si="25"/>
        <v/>
      </c>
      <c r="AB32" s="32" t="str">
        <f t="shared" si="25"/>
        <v/>
      </c>
      <c r="AC32" s="32" t="str">
        <f t="shared" si="25"/>
        <v/>
      </c>
      <c r="AD32" s="32" t="str">
        <f t="shared" si="25"/>
        <v/>
      </c>
      <c r="AE32" s="32" t="str">
        <f t="shared" si="25"/>
        <v/>
      </c>
      <c r="AF32" s="33" t="str">
        <f t="shared" si="25"/>
        <v/>
      </c>
      <c r="AG32" s="67">
        <f>ROUND(AG30/AG28,2)</f>
        <v>0.11</v>
      </c>
      <c r="AH32" s="57"/>
      <c r="AI32" s="76">
        <f t="shared" si="2"/>
        <v>0</v>
      </c>
      <c r="AJ32" s="76">
        <f t="shared" si="3"/>
        <v>0</v>
      </c>
      <c r="AK32" s="76">
        <f t="shared" si="4"/>
        <v>0</v>
      </c>
      <c r="AL32" s="76">
        <f t="shared" si="5"/>
        <v>0</v>
      </c>
      <c r="AM32" s="76">
        <f t="shared" si="6"/>
        <v>0</v>
      </c>
      <c r="AN32" s="76">
        <f t="shared" si="7"/>
        <v>0</v>
      </c>
      <c r="AO32" s="76">
        <f t="shared" si="8"/>
        <v>0</v>
      </c>
      <c r="AP32" s="76">
        <f t="shared" si="9"/>
        <v>0</v>
      </c>
      <c r="AQ32" s="76">
        <f t="shared" si="10"/>
        <v>31</v>
      </c>
      <c r="AR32" s="76">
        <f t="shared" si="11"/>
        <v>2</v>
      </c>
      <c r="AS32" s="45"/>
      <c r="AT32" s="45"/>
      <c r="AU32" s="57"/>
    </row>
  </sheetData>
  <sheetProtection password="C571" sheet="1" objects="1" scenarios="1"/>
  <phoneticPr fontId="1"/>
  <conditionalFormatting sqref="B9:AG14">
    <cfRule type="expression" dxfId="7" priority="7">
      <formula>WEEKDAY(B$9)=7</formula>
    </cfRule>
    <cfRule type="expression" dxfId="6" priority="8">
      <formula>WEEKDAY(B$9)=1</formula>
    </cfRule>
  </conditionalFormatting>
  <conditionalFormatting sqref="B15:AG20">
    <cfRule type="expression" dxfId="5" priority="5">
      <formula>WEEKDAY(B$15)=7</formula>
    </cfRule>
    <cfRule type="expression" dxfId="4" priority="6">
      <formula>WEEKDAY(B$15)=1</formula>
    </cfRule>
  </conditionalFormatting>
  <conditionalFormatting sqref="B21:AG22 B24:AG26 B23:Q23 U23:AG23">
    <cfRule type="expression" dxfId="3" priority="3">
      <formula>WEEKDAY(B$21)=7</formula>
    </cfRule>
    <cfRule type="expression" dxfId="2" priority="4">
      <formula>WEEKDAY(B$21)=1</formula>
    </cfRule>
  </conditionalFormatting>
  <conditionalFormatting sqref="B27:AG32">
    <cfRule type="expression" dxfId="1" priority="1">
      <formula>WEEKDAY(B$27)=7</formula>
    </cfRule>
    <cfRule type="expression" dxfId="0" priority="2">
      <formula>WEEKDAY(B$27)=1</formula>
    </cfRule>
  </conditionalFormatting>
  <dataValidations count="2">
    <dataValidation type="list" allowBlank="1" showInputMessage="1" showErrorMessage="1" sqref="B17:AF17 B11:AF11 B29:AF29 B23:AF23">
      <formula1>$AI$1:$AI$8</formula1>
    </dataValidation>
    <dataValidation type="list" allowBlank="1" showInputMessage="1" showErrorMessage="1" sqref="E2">
      <formula1>$AI$3:$AI$4</formula1>
    </dataValidation>
  </dataValidations>
  <pageMargins left="0.7" right="0.7" top="0.75" bottom="0.75" header="0.3" footer="0.3"/>
  <pageSetup paperSize="9" scale="68" fitToWidth="0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5"/>
  <sheetViews>
    <sheetView workbookViewId="0">
      <selection activeCell="G19" sqref="G19"/>
    </sheetView>
  </sheetViews>
  <sheetFormatPr defaultRowHeight="18.75"/>
  <cols>
    <col min="1" max="1" width="2.5" customWidth="1"/>
    <col min="2" max="2" width="2.5" style="35" customWidth="1"/>
    <col min="3" max="10" width="8.75" customWidth="1"/>
    <col min="11" max="12" width="2.5" customWidth="1"/>
  </cols>
  <sheetData>
    <row r="2" spans="2:11">
      <c r="B2" s="37"/>
      <c r="C2" s="38" t="s">
        <v>28</v>
      </c>
      <c r="D2" s="38"/>
      <c r="E2" s="38"/>
      <c r="F2" s="38"/>
      <c r="G2" s="38"/>
      <c r="H2" s="38"/>
      <c r="I2" s="38"/>
      <c r="J2" s="39"/>
    </row>
    <row r="3" spans="2:11" ht="18.75" customHeight="1">
      <c r="B3" s="40" t="s">
        <v>31</v>
      </c>
      <c r="C3" s="79" t="s">
        <v>52</v>
      </c>
      <c r="D3" s="79"/>
      <c r="E3" s="79"/>
      <c r="F3" s="79"/>
      <c r="G3" s="79"/>
      <c r="H3" s="79"/>
      <c r="I3" s="79"/>
      <c r="J3" s="80"/>
      <c r="K3" s="34"/>
    </row>
    <row r="4" spans="2:11">
      <c r="B4" s="40"/>
      <c r="C4" s="79"/>
      <c r="D4" s="79"/>
      <c r="E4" s="79"/>
      <c r="F4" s="79"/>
      <c r="G4" s="79"/>
      <c r="H4" s="79"/>
      <c r="I4" s="79"/>
      <c r="J4" s="80"/>
      <c r="K4" s="34"/>
    </row>
    <row r="5" spans="2:11" ht="18.75" customHeight="1">
      <c r="B5" s="40" t="s">
        <v>31</v>
      </c>
      <c r="C5" s="81" t="s">
        <v>29</v>
      </c>
      <c r="D5" s="81"/>
      <c r="E5" s="81"/>
      <c r="F5" s="81"/>
      <c r="G5" s="81"/>
      <c r="H5" s="81"/>
      <c r="I5" s="81"/>
      <c r="J5" s="82"/>
      <c r="K5" s="34"/>
    </row>
    <row r="6" spans="2:11">
      <c r="B6" s="41" t="s">
        <v>31</v>
      </c>
      <c r="C6" s="83" t="s">
        <v>32</v>
      </c>
      <c r="D6" s="83"/>
      <c r="E6" s="83"/>
      <c r="F6" s="83"/>
      <c r="G6" s="83"/>
      <c r="H6" s="83"/>
      <c r="I6" s="83"/>
      <c r="J6" s="84"/>
      <c r="K6" s="36"/>
    </row>
    <row r="7" spans="2:11">
      <c r="C7" s="36"/>
      <c r="D7" s="36"/>
      <c r="E7" s="36"/>
      <c r="F7" s="36"/>
      <c r="G7" s="36"/>
      <c r="H7" s="36"/>
      <c r="I7" s="36"/>
      <c r="J7" s="36"/>
      <c r="K7" s="36"/>
    </row>
    <row r="8" spans="2:11">
      <c r="B8" s="37"/>
      <c r="C8" s="38" t="s">
        <v>30</v>
      </c>
      <c r="D8" s="38"/>
      <c r="E8" s="38"/>
      <c r="F8" s="38"/>
      <c r="G8" s="38"/>
      <c r="H8" s="38"/>
      <c r="I8" s="38"/>
      <c r="J8" s="39"/>
    </row>
    <row r="9" spans="2:11">
      <c r="B9" s="40">
        <v>1</v>
      </c>
      <c r="C9" s="79" t="s">
        <v>48</v>
      </c>
      <c r="D9" s="79"/>
      <c r="E9" s="79"/>
      <c r="F9" s="79"/>
      <c r="G9" s="79"/>
      <c r="H9" s="79"/>
      <c r="I9" s="79"/>
      <c r="J9" s="80"/>
    </row>
    <row r="10" spans="2:11">
      <c r="B10" s="40"/>
      <c r="C10" s="79"/>
      <c r="D10" s="79"/>
      <c r="E10" s="79"/>
      <c r="F10" s="79"/>
      <c r="G10" s="79"/>
      <c r="H10" s="79"/>
      <c r="I10" s="79"/>
      <c r="J10" s="80"/>
    </row>
    <row r="11" spans="2:11">
      <c r="B11" s="40">
        <v>2</v>
      </c>
      <c r="C11" s="79" t="s">
        <v>49</v>
      </c>
      <c r="D11" s="79"/>
      <c r="E11" s="79"/>
      <c r="F11" s="79"/>
      <c r="G11" s="79"/>
      <c r="H11" s="79"/>
      <c r="I11" s="79"/>
      <c r="J11" s="80"/>
    </row>
    <row r="12" spans="2:11">
      <c r="B12" s="40"/>
      <c r="C12" s="79"/>
      <c r="D12" s="79"/>
      <c r="E12" s="79"/>
      <c r="F12" s="79"/>
      <c r="G12" s="79"/>
      <c r="H12" s="79"/>
      <c r="I12" s="79"/>
      <c r="J12" s="80"/>
    </row>
    <row r="13" spans="2:11">
      <c r="B13" s="40">
        <v>3</v>
      </c>
      <c r="C13" s="79" t="s">
        <v>50</v>
      </c>
      <c r="D13" s="79"/>
      <c r="E13" s="79"/>
      <c r="F13" s="79"/>
      <c r="G13" s="79"/>
      <c r="H13" s="79"/>
      <c r="I13" s="79"/>
      <c r="J13" s="80"/>
    </row>
    <row r="14" spans="2:11">
      <c r="B14" s="40"/>
      <c r="C14" s="79"/>
      <c r="D14" s="79"/>
      <c r="E14" s="79"/>
      <c r="F14" s="79"/>
      <c r="G14" s="79"/>
      <c r="H14" s="79"/>
      <c r="I14" s="79"/>
      <c r="J14" s="80"/>
    </row>
    <row r="15" spans="2:11">
      <c r="B15" s="41">
        <v>4</v>
      </c>
      <c r="C15" s="42" t="s">
        <v>51</v>
      </c>
      <c r="D15" s="42"/>
      <c r="E15" s="42"/>
      <c r="F15" s="42"/>
      <c r="G15" s="42"/>
      <c r="H15" s="42"/>
      <c r="I15" s="42"/>
      <c r="J15" s="43"/>
    </row>
  </sheetData>
  <mergeCells count="6">
    <mergeCell ref="C9:J10"/>
    <mergeCell ref="C11:J12"/>
    <mergeCell ref="C13:J14"/>
    <mergeCell ref="C3:J4"/>
    <mergeCell ref="C5:J5"/>
    <mergeCell ref="C6:J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確認シート</vt:lpstr>
      <vt:lpstr>記載例</vt:lpstr>
      <vt:lpstr>入力手順</vt:lpstr>
      <vt:lpstr>確認シート!Print_Area</vt:lpstr>
      <vt:lpstr>記載例!Print_Area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VPC29316</dc:creator>
  <cp:lastModifiedBy>VPC29902</cp:lastModifiedBy>
  <cp:lastPrinted>2020-03-26T09:44:59Z</cp:lastPrinted>
  <dcterms:created xsi:type="dcterms:W3CDTF">2020-01-10T07:19:11Z</dcterms:created>
  <dcterms:modified xsi:type="dcterms:W3CDTF">2021-01-25T23:48:31Z</dcterms:modified>
</cp:coreProperties>
</file>