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4088CB2D-C40C-41B0-AFD6-6DD5D65E432F}" xr6:coauthVersionLast="47" xr6:coauthVersionMax="47" xr10:uidLastSave="{00000000-0000-0000-0000-000000000000}"/>
  <workbookProtection workbookAlgorithmName="SHA-512" workbookHashValue="6rZlbYca9uZmUNj6mnlZf7qzTiQ6KK84R1ikoTs3jN6vRaT09vFtyv5+ify5X8u9KFuarxPLgjITNzjS3PYVPw==" workbookSaltValue="y1FpHKIAbkqpmklG40Eg3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P10" i="4"/>
  <c r="AT8" i="4"/>
  <c r="W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<sst xmlns="http://schemas.openxmlformats.org/spreadsheetml/2006/main" count="236" uniqueCount="117">
  <si>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</si>
  <si>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</si>
  <si>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</si>
  <si>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</si>
  <si>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</si>
  <si>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</si>
  <si>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</si>
  <si>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</si>
  <si>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</si>
  <si>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</si>
  <si>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</si>
  <si>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</si>
  <si>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</si>
  <si>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</si>
  <si>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</si>
  <si>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</si>
  <si>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</si>
  <si>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</si>
  <si>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</si>
  <si>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</si>
  <si>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</si>
  <si>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</si>
  <si>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</si>
  <si>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</si>
  <si>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</si>
  <si>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</si>
  <si>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</si>
  <si>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</si>
  <si>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</si>
  <si>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</si>
  <si>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</si>
  <si>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</si>
  <si>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</si>
  <si>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</si>
  <si>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</si>
  <si>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</si>
  <si>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</si>
  <si>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</si>
  <si>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</si>
  <si>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</si>
  <si>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</si>
  <si>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</si>
  <si>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</si>
  <si>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</si>
  <si>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</si>
  <si>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</si>
  <si>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</si>
  <si>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</si>
  <si>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</si>
  <si>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</si>
  <si>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</si>
  <si>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</si>
  <si>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</si>
  <si>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</si>
  <si>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</si>
  <si>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</si>
  <si>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</si>
  <si>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</si>
  <si>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</si>
  <si>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</si>
  <si>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</si>
  <si>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</si>
  <si>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</si>
  <si>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</si>
  <si>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</si>
  <si>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</si>
  <si>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</si>
  <si>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</si>
  <si>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</si>
  <si>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</si>
  <si>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</si>
  <si>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</si>
  <si>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</si>
  <si>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</si>
  <si>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</si>
  <si>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</si>
  <si>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</si>
  <si>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</si>
  <si>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</si>
  <si>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</si>
  <si>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</si>
  <si>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</si>
  <si>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</si>
  <si>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</si>
  <si>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</si>
  <si>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</si>
  <si>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</si>
  <si>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</si>
  <si>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</si>
  <si>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</si>
  <si>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</si>
  <si>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</si>
  <si>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</si>
  <si>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</si>
  <si>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</si>
  <si>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</si>
  <si>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</si>
  <si>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</si>
  <si>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</si>
  <si>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</si>
  <si>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</si>
  <si>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</si>
  <si>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</si>
  <si>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</si>
  <si>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</si>
  <si>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</si>
  <si>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</si>
  <si>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</si>
  <si>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</si>
  <si>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</si>
  <si>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</si>
  <si>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</si>
  <si>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</si>
  <si>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</si>
  <si>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①②⑤について
　本市特定環境保全公共下水道事業の対象区域は市街化調整区域であり、処理区域内人口密度が低いことから、下水道使用料収入が限られる状況である。令和4年4月から下水道使用料を改定したことにより、経費回収率は改定前に比べて改善しているものの、依然として100％を下回っていることから、引き続き、一般会計からの繰入金に依存しない収益構造への改善に取り組んでいく必要がある。　
③について
　法適用後からあまり年数が経過しておらず内部留保資金が蓄えられていないため、流動比率は類似団体と比較して低い水準にある。
④について
　本市特定環境保全公共下水道事業は既に建設事業が終了していることから、企業債残高は今後減少していく見込みである。
⑥⑧について
　汚水処理原価と水洗化率は前年度とほぼ同水準であった。今後も引き続き未接続の解消に努めていく。</t>
    <phoneticPr fontId="4"/>
  </si>
  <si>
    <t>　有形固定資産減価償却率は、法適用時における固定資産の帳簿価額を資産取得時から法適用の日の前日までに減価償却が行われてきたものとみなし、取得価額から減価償却累計額相当額を控除して算定しており、本市は法適用後からあまり年数が経過していないことから、類似団体と比較して低い水準となっている。
　標準的な耐用年数とされる50年を経過した管渠は無いが、令和6年度末時点で供用開始から36年が経過するため、ストックマネジメント計画に基づく点検・調査を行い、必要に応じて修繕や改築を行っていく。</t>
    <phoneticPr fontId="4"/>
  </si>
  <si>
    <t>　本市特定環境保全公共下水道事業区域は市街化区域と隣接していることから、公共下水道事業と一体的であるとみなして公共下水道事業として取り扱うこととし、令和6年度をもって事業を廃止し、令和7年度以後は公共下水道事業に統合することとした。
　今後は、公共下水道事業として将来にわたって安定的に事業を継続していくため、下水道使用料の適正化等、中長期的な視点から経営の効率化・健全化に取り組んでいく。</t>
    <rPh sb="16" eb="18">
      <t>クイキ</t>
    </rPh>
    <rPh sb="41" eb="43">
      <t>ジギョウ</t>
    </rPh>
    <rPh sb="65" eb="66">
      <t>ト</t>
    </rPh>
    <rPh sb="67" eb="68">
      <t>アツカ</t>
    </rPh>
    <rPh sb="74" eb="76">
      <t>レイワ</t>
    </rPh>
    <rPh sb="77" eb="79">
      <t>ネンド</t>
    </rPh>
    <rPh sb="83" eb="85">
      <t>ジギョウ</t>
    </rPh>
    <rPh sb="86" eb="88">
      <t>ハイシ</t>
    </rPh>
    <rPh sb="90" eb="92">
      <t>レイワ</t>
    </rPh>
    <rPh sb="93" eb="95">
      <t>ネンド</t>
    </rPh>
    <rPh sb="95" eb="97">
      <t>イゴ</t>
    </rPh>
    <rPh sb="98" eb="100">
      <t>コウキョウ</t>
    </rPh>
    <rPh sb="100" eb="103">
      <t>ゲスイドウ</t>
    </rPh>
    <rPh sb="106" eb="108">
      <t>トウゴウ</t>
    </rPh>
    <rPh sb="118" eb="120">
      <t>コンゴ</t>
    </rPh>
    <rPh sb="122" eb="124">
      <t>コウキョウ</t>
    </rPh>
    <rPh sb="124" eb="127">
      <t>ゲスイドウ</t>
    </rPh>
    <rPh sb="127" eb="129">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</si>
</sst>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27-4C94-9344-2812BA0D97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E027-4C94-9344-2812BA0D97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84-41B3-9346-9B168EFDA5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3884-41B3-9346-9B168EFDA5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87.17</c:v>
                </c:pt>
                <c:pt idx="1">
                  <c:v>87.5</c:v>
                </c:pt>
                <c:pt idx="2">
                  <c:v>87.99</c:v>
                </c:pt>
                <c:pt idx="3">
                  <c:v>88.74</c:v>
                </c:pt>
                <c:pt idx="4">
                  <c:v>88.6</c:v>
                </c:pt>
              </c:numCache>
            </c:numRef>
          </c:val>
          <c:extLst>
            <c:ext xmlns:c16="http://schemas.microsoft.com/office/drawing/2014/chart" uri="{C3380CC4-5D6E-409C-BE32-E72D297353CC}">
              <c16:uniqueId val="{00000000-97B1-4D23-BFE5-AAB39771DB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97B1-4D23-BFE5-AAB39771DB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99.46</c:v>
                </c:pt>
                <c:pt idx="1">
                  <c:v>97.69</c:v>
                </c:pt>
                <c:pt idx="2">
                  <c:v>100</c:v>
                </c:pt>
                <c:pt idx="3">
                  <c:v>100</c:v>
                </c:pt>
                <c:pt idx="4">
                  <c:v>100</c:v>
                </c:pt>
              </c:numCache>
            </c:numRef>
          </c:val>
          <c:extLst>
            <c:ext xmlns:c16="http://schemas.microsoft.com/office/drawing/2014/chart" uri="{C3380CC4-5D6E-409C-BE32-E72D297353CC}">
              <c16:uniqueId val="{00000000-02DC-48B7-92BE-D44D727C2A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02DC-48B7-92BE-D44D727C2A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3.57</c:v>
                </c:pt>
                <c:pt idx="1">
                  <c:v>7.15</c:v>
                </c:pt>
                <c:pt idx="2">
                  <c:v>10.72</c:v>
                </c:pt>
                <c:pt idx="3">
                  <c:v>14.29</c:v>
                </c:pt>
                <c:pt idx="4">
                  <c:v>17.86</c:v>
                </c:pt>
              </c:numCache>
            </c:numRef>
          </c:val>
          <c:extLst>
            <c:ext xmlns:c16="http://schemas.microsoft.com/office/drawing/2014/chart" uri="{C3380CC4-5D6E-409C-BE32-E72D297353CC}">
              <c16:uniqueId val="{00000000-F926-4058-8259-5A01F3A536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926-4058-8259-5A01F3A536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01-4AEE-BBB7-7FDE14A9AF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9701-4AEE-BBB7-7FDE14A9AF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2.85</c:v>
                </c:pt>
                <c:pt idx="1">
                  <c:v>0</c:v>
                </c:pt>
                <c:pt idx="2">
                  <c:v>0</c:v>
                </c:pt>
                <c:pt idx="3">
                  <c:v>0</c:v>
                </c:pt>
                <c:pt idx="4">
                  <c:v>0</c:v>
                </c:pt>
              </c:numCache>
            </c:numRef>
          </c:val>
          <c:extLst>
            <c:ext xmlns:c16="http://schemas.microsoft.com/office/drawing/2014/chart" uri="{C3380CC4-5D6E-409C-BE32-E72D297353CC}">
              <c16:uniqueId val="{00000000-F17B-4880-AA54-5CA1FFF7D2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F17B-4880-AA54-5CA1FFF7D2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14.71</c:v>
                </c:pt>
                <c:pt idx="1">
                  <c:v>15.86</c:v>
                </c:pt>
                <c:pt idx="2">
                  <c:v>17.940000000000001</c:v>
                </c:pt>
                <c:pt idx="3">
                  <c:v>20.73</c:v>
                </c:pt>
                <c:pt idx="4">
                  <c:v>22.57</c:v>
                </c:pt>
              </c:numCache>
            </c:numRef>
          </c:val>
          <c:extLst>
            <c:ext xmlns:c16="http://schemas.microsoft.com/office/drawing/2014/chart" uri="{C3380CC4-5D6E-409C-BE32-E72D297353CC}">
              <c16:uniqueId val="{00000000-2011-4D0A-8FB1-2FBBE111B4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2011-4D0A-8FB1-2FBBE111B4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1447.97</c:v>
                </c:pt>
                <c:pt idx="1">
                  <c:v>574.11</c:v>
                </c:pt>
                <c:pt idx="2">
                  <c:v>425.03</c:v>
                </c:pt>
                <c:pt idx="3">
                  <c:v>332.94</c:v>
                </c:pt>
                <c:pt idx="4">
                  <c:v>369.45</c:v>
                </c:pt>
              </c:numCache>
            </c:numRef>
          </c:val>
          <c:extLst>
            <c:ext xmlns:c16="http://schemas.microsoft.com/office/drawing/2014/chart" uri="{C3380CC4-5D6E-409C-BE32-E72D297353CC}">
              <c16:uniqueId val="{00000000-7FF0-4263-995D-C947E4580D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7FF0-4263-995D-C947E4580D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42.16</c:v>
                </c:pt>
                <c:pt idx="1">
                  <c:v>72.77</c:v>
                </c:pt>
                <c:pt idx="2">
                  <c:v>81.31</c:v>
                </c:pt>
                <c:pt idx="3">
                  <c:v>86.59</c:v>
                </c:pt>
                <c:pt idx="4">
                  <c:v>76.260000000000005</c:v>
                </c:pt>
              </c:numCache>
            </c:numRef>
          </c:val>
          <c:extLst>
            <c:ext xmlns:c16="http://schemas.microsoft.com/office/drawing/2014/chart" uri="{C3380CC4-5D6E-409C-BE32-E72D297353CC}">
              <c16:uniqueId val="{00000000-2C8B-4403-B332-054CE996D5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2C8B-4403-B332-054CE996D5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260.18</c:v>
                </c:pt>
                <c:pt idx="1">
                  <c:v>150.03</c:v>
                </c:pt>
                <c:pt idx="2">
                  <c:v>149.97999999999999</c:v>
                </c:pt>
                <c:pt idx="3">
                  <c:v>142.82</c:v>
                </c:pt>
                <c:pt idx="4">
                  <c:v>161.88</c:v>
                </c:pt>
              </c:numCache>
            </c:numRef>
          </c:val>
          <c:extLst>
            <c:ext xmlns:c16="http://schemas.microsoft.com/office/drawing/2014/chart" uri="{C3380CC4-5D6E-409C-BE32-E72D297353CC}">
              <c16:uniqueId val="{00000000-78F0-4AB6-9FBC-0E67275846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78F0-4AB6-9FBC-0E67275846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我孫子市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131317</v>
      </c>
      <c r="AM8" s="44"/>
      <c r="AN8" s="44"/>
      <c r="AO8" s="44"/>
      <c r="AP8" s="44"/>
      <c r="AQ8" s="44"/>
      <c r="AR8" s="44"/>
      <c r="AS8" s="44"/>
      <c r="AT8" s="45">
        <f>データ!T6</f>
        <v>43.15</v>
      </c>
      <c r="AU8" s="45"/>
      <c r="AV8" s="45"/>
      <c r="AW8" s="45"/>
      <c r="AX8" s="45"/>
      <c r="AY8" s="45"/>
      <c r="AZ8" s="45"/>
      <c r="BA8" s="45"/>
      <c r="BB8" s="45">
        <f>データ!U6</f>
        <v>3043.27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81.66</v>
      </c>
      <c r="J10" s="45"/>
      <c r="K10" s="45"/>
      <c r="L10" s="45"/>
      <c r="M10" s="45"/>
      <c r="N10" s="45"/>
      <c r="O10" s="45"/>
      <c r="P10" s="45">
        <f>データ!P6</f>
        <v>0.33</v>
      </c>
      <c r="Q10" s="45"/>
      <c r="R10" s="45"/>
      <c r="S10" s="45"/>
      <c r="T10" s="45"/>
      <c r="U10" s="45"/>
      <c r="V10" s="45"/>
      <c r="W10" s="45">
        <f>データ!Q6</f>
        <v>76.58</v>
      </c>
      <c r="X10" s="45"/>
      <c r="Y10" s="45"/>
      <c r="Z10" s="45"/>
      <c r="AA10" s="45"/>
      <c r="AB10" s="45"/>
      <c r="AC10" s="45"/>
      <c r="AD10" s="44">
        <f>データ!R6</f>
        <v>2453</v>
      </c>
      <c r="AE10" s="44"/>
      <c r="AF10" s="44"/>
      <c r="AG10" s="44"/>
      <c r="AH10" s="44"/>
      <c r="AI10" s="44"/>
      <c r="AJ10" s="44"/>
      <c r="AK10" s="2"/>
      <c r="AL10" s="44">
        <f>データ!V6</f>
        <v>430</v>
      </c>
      <c r="AM10" s="44"/>
      <c r="AN10" s="44"/>
      <c r="AO10" s="44"/>
      <c r="AP10" s="44"/>
      <c r="AQ10" s="44"/>
      <c r="AR10" s="44"/>
      <c r="AS10" s="44"/>
      <c r="AT10" s="45">
        <f>データ!W6</f>
        <v>0.14000000000000001</v>
      </c>
      <c r="AU10" s="45"/>
      <c r="AV10" s="45"/>
      <c r="AW10" s="45"/>
      <c r="AX10" s="45"/>
      <c r="AY10" s="45"/>
      <c r="AZ10" s="45"/>
      <c r="BA10" s="45"/>
      <c r="BB10" s="45">
        <f>データ!X6</f>
        <v>3071.43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Ljij3afi9ybg/rqoVxR/F7hXQzREN2uid96a0fmqVo2A6TUq1wbLs7fVycnyjFhYKq4ycIhRnwl7FWq44EgxA==" saltValue="SG/MpM6EqnJIRDXkqnZ+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122220</v>
      </c>
      <c r="D6" s="19">
        <f t="shared" si="3"/>
        <v>46</v>
      </c>
      <c r="E6" s="19">
        <f t="shared" si="3"/>
        <v>17</v>
      </c>
      <c r="F6" s="19">
        <f t="shared" si="3"/>
        <v>4</v>
      </c>
      <c r="G6" s="19">
        <f t="shared" si="3"/>
        <v>0</v>
      </c>
      <c r="H6" s="19" t="str">
        <f t="shared" si="3"/>
        <v>千葉県　我孫子市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81.66</v>
      </c>
      <c r="P6" s="20">
        <f t="shared" si="3"/>
        <v>0.33</v>
      </c>
      <c r="Q6" s="20">
        <f t="shared" si="3"/>
        <v>76.58</v>
      </c>
      <c r="R6" s="20">
        <f t="shared" si="3"/>
        <v>2453</v>
      </c>
      <c r="S6" s="20">
        <f t="shared" si="3"/>
        <v>131317</v>
      </c>
      <c r="T6" s="20">
        <f t="shared" si="3"/>
        <v>43.15</v>
      </c>
      <c r="U6" s="20">
        <f t="shared" si="3"/>
        <v>3043.27</v>
      </c>
      <c r="V6" s="20">
        <f t="shared" si="3"/>
        <v>430</v>
      </c>
      <c r="W6" s="20">
        <f t="shared" si="3"/>
        <v>0.14000000000000001</v>
      </c>
      <c r="X6" s="20">
        <f t="shared" si="3"/>
        <v>3071.43</v>
      </c>
      <c r="Y6" s="21">
        <f>IF(Y7="",NA(),Y7)</f>
        <v>99.46</v>
      </c>
      <c r="Z6" s="21">
        <f t="shared" ref="Z6:AH6" si="4">IF(Z7="",NA(),Z7)</f>
        <v>97.69</v>
      </c>
      <c r="AA6" s="21">
        <f t="shared" si="4"/>
        <v>100</v>
      </c>
      <c r="AB6" s="21">
        <f t="shared" si="4"/>
        <v>100</v>
      </c>
      <c r="AC6" s="21">
        <f t="shared" si="4"/>
        <v>100</v>
      </c>
      <c r="AD6" s="21">
        <f t="shared" si="4"/>
        <v>102.7</v>
      </c>
      <c r="AE6" s="21">
        <f t="shared" si="4"/>
        <v>104.11</v>
      </c>
      <c r="AF6" s="21">
        <f t="shared" si="4"/>
        <v>101.98</v>
      </c>
      <c r="AG6" s="21">
        <f t="shared" si="4"/>
        <v>102.68</v>
      </c>
      <c r="AH6" s="21">
        <f t="shared" si="4"/>
        <v>103.79</v>
      </c>
      <c r="AI6" s="20" t="str">
        <f>IF(AI7="","",IF(AI7="-","【-】","【"&amp;SUBSTITUTE(TEXT(AI7,"#,##0.00"),"-","△")&amp;"】"))</f>
        <v>【105.07】</v>
      </c>
      <c r="AJ6" s="21">
        <f>IF(AJ7="",NA(),AJ7)</f>
        <v>2.85</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14.71</v>
      </c>
      <c r="AV6" s="21">
        <f t="shared" ref="AV6:BD6" si="6">IF(AV7="",NA(),AV7)</f>
        <v>15.86</v>
      </c>
      <c r="AW6" s="21">
        <f t="shared" si="6"/>
        <v>17.940000000000001</v>
      </c>
      <c r="AX6" s="21">
        <f t="shared" si="6"/>
        <v>20.73</v>
      </c>
      <c r="AY6" s="21">
        <f t="shared" si="6"/>
        <v>22.57</v>
      </c>
      <c r="AZ6" s="21">
        <f t="shared" si="6"/>
        <v>46.85</v>
      </c>
      <c r="BA6" s="21">
        <f t="shared" si="6"/>
        <v>44.35</v>
      </c>
      <c r="BB6" s="21">
        <f t="shared" si="6"/>
        <v>41.51</v>
      </c>
      <c r="BC6" s="21">
        <f t="shared" si="6"/>
        <v>45.01</v>
      </c>
      <c r="BD6" s="21">
        <f t="shared" si="6"/>
        <v>46.37</v>
      </c>
      <c r="BE6" s="20" t="str">
        <f>IF(BE7="","",IF(BE7="-","【-】","【"&amp;SUBSTITUTE(TEXT(BE7,"#,##0.00"),"-","△")&amp;"】"))</f>
        <v>【50.90】</v>
      </c>
      <c r="BF6" s="21">
        <f>IF(BF7="",NA(),BF7)</f>
        <v>1447.97</v>
      </c>
      <c r="BG6" s="21">
        <f t="shared" ref="BG6:BO6" si="7">IF(BG7="",NA(),BG7)</f>
        <v>574.11</v>
      </c>
      <c r="BH6" s="21">
        <f t="shared" si="7"/>
        <v>425.03</v>
      </c>
      <c r="BI6" s="21">
        <f t="shared" si="7"/>
        <v>332.94</v>
      </c>
      <c r="BJ6" s="21">
        <f t="shared" si="7"/>
        <v>369.45</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42.16</v>
      </c>
      <c r="BR6" s="21">
        <f t="shared" ref="BR6:BZ6" si="8">IF(BR7="",NA(),BR7)</f>
        <v>72.77</v>
      </c>
      <c r="BS6" s="21">
        <f t="shared" si="8"/>
        <v>81.31</v>
      </c>
      <c r="BT6" s="21">
        <f t="shared" si="8"/>
        <v>86.59</v>
      </c>
      <c r="BU6" s="21">
        <f t="shared" si="8"/>
        <v>76.260000000000005</v>
      </c>
      <c r="BV6" s="21">
        <f t="shared" si="8"/>
        <v>82.88</v>
      </c>
      <c r="BW6" s="21">
        <f t="shared" si="8"/>
        <v>82.53</v>
      </c>
      <c r="BX6" s="21">
        <f t="shared" si="8"/>
        <v>81.81</v>
      </c>
      <c r="BY6" s="21">
        <f t="shared" si="8"/>
        <v>82.27</v>
      </c>
      <c r="BZ6" s="21">
        <f t="shared" si="8"/>
        <v>80.36</v>
      </c>
      <c r="CA6" s="20" t="str">
        <f>IF(CA7="","",IF(CA7="-","【-】","【"&amp;SUBSTITUTE(TEXT(CA7,"#,##0.00"),"-","△")&amp;"】"))</f>
        <v>【72.92】</v>
      </c>
      <c r="CB6" s="21">
        <f>IF(CB7="",NA(),CB7)</f>
        <v>260.18</v>
      </c>
      <c r="CC6" s="21">
        <f t="shared" ref="CC6:CK6" si="9">IF(CC7="",NA(),CC7)</f>
        <v>150.03</v>
      </c>
      <c r="CD6" s="21">
        <f t="shared" si="9"/>
        <v>149.97999999999999</v>
      </c>
      <c r="CE6" s="21">
        <f t="shared" si="9"/>
        <v>142.82</v>
      </c>
      <c r="CF6" s="21">
        <f t="shared" si="9"/>
        <v>161.88</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87.17</v>
      </c>
      <c r="CY6" s="21">
        <f t="shared" ref="CY6:DG6" si="11">IF(CY7="",NA(),CY7)</f>
        <v>87.5</v>
      </c>
      <c r="CZ6" s="21">
        <f t="shared" si="11"/>
        <v>87.99</v>
      </c>
      <c r="DA6" s="21">
        <f t="shared" si="11"/>
        <v>88.74</v>
      </c>
      <c r="DB6" s="21">
        <f t="shared" si="11"/>
        <v>88.6</v>
      </c>
      <c r="DC6" s="21">
        <f t="shared" si="11"/>
        <v>87.65</v>
      </c>
      <c r="DD6" s="21">
        <f t="shared" si="11"/>
        <v>88.15</v>
      </c>
      <c r="DE6" s="21">
        <f t="shared" si="11"/>
        <v>88.37</v>
      </c>
      <c r="DF6" s="21">
        <f t="shared" si="11"/>
        <v>88.66</v>
      </c>
      <c r="DG6" s="21">
        <f t="shared" si="11"/>
        <v>88.68</v>
      </c>
      <c r="DH6" s="20" t="str">
        <f>IF(DH7="","",IF(DH7="-","【-】","【"&amp;SUBSTITUTE(TEXT(DH7,"#,##0.00"),"-","△")&amp;"】"))</f>
        <v>【86.31】</v>
      </c>
      <c r="DI6" s="21">
        <f>IF(DI7="",NA(),DI7)</f>
        <v>3.57</v>
      </c>
      <c r="DJ6" s="21">
        <f t="shared" ref="DJ6:DR6" si="12">IF(DJ7="",NA(),DJ7)</f>
        <v>7.15</v>
      </c>
      <c r="DK6" s="21">
        <f t="shared" si="12"/>
        <v>10.72</v>
      </c>
      <c r="DL6" s="21">
        <f t="shared" si="12"/>
        <v>14.29</v>
      </c>
      <c r="DM6" s="21">
        <f t="shared" si="12"/>
        <v>17.86</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122220</v>
      </c>
      <c r="D7" s="23">
        <v>46</v>
      </c>
      <c r="E7" s="23">
        <v>17</v>
      </c>
      <c r="F7" s="23">
        <v>4</v>
      </c>
      <c r="G7" s="23">
        <v>0</v>
      </c>
      <c r="H7" s="23" t="s">
        <v>96</v>
      </c>
      <c r="I7" s="23" t="s">
        <v>97</v>
      </c>
      <c r="J7" s="23" t="s">
        <v>98</v>
      </c>
      <c r="K7" s="23" t="s">
        <v>99</v>
      </c>
      <c r="L7" s="23" t="s">
        <v>100</v>
      </c>
      <c r="M7" s="23" t="s">
        <v>101</v>
      </c>
      <c r="N7" s="24" t="s">
        <v>102</v>
      </c>
      <c r="O7" s="24">
        <v>81.66</v>
      </c>
      <c r="P7" s="24">
        <v>0.33</v>
      </c>
      <c r="Q7" s="24">
        <v>76.58</v>
      </c>
      <c r="R7" s="24">
        <v>2453</v>
      </c>
      <c r="S7" s="24">
        <v>131317</v>
      </c>
      <c r="T7" s="24">
        <v>43.15</v>
      </c>
      <c r="U7" s="24">
        <v>3043.27</v>
      </c>
      <c r="V7" s="24">
        <v>430</v>
      </c>
      <c r="W7" s="24">
        <v>0.14000000000000001</v>
      </c>
      <c r="X7" s="24">
        <v>3071.43</v>
      </c>
      <c r="Y7" s="24">
        <v>99.46</v>
      </c>
      <c r="Z7" s="24">
        <v>97.69</v>
      </c>
      <c r="AA7" s="24">
        <v>100</v>
      </c>
      <c r="AB7" s="24">
        <v>100</v>
      </c>
      <c r="AC7" s="24">
        <v>100</v>
      </c>
      <c r="AD7" s="24">
        <v>102.7</v>
      </c>
      <c r="AE7" s="24">
        <v>104.11</v>
      </c>
      <c r="AF7" s="24">
        <v>101.98</v>
      </c>
      <c r="AG7" s="24">
        <v>102.68</v>
      </c>
      <c r="AH7" s="24">
        <v>103.79</v>
      </c>
      <c r="AI7" s="24">
        <v>105.07</v>
      </c>
      <c r="AJ7" s="24">
        <v>2.85</v>
      </c>
      <c r="AK7" s="24">
        <v>0</v>
      </c>
      <c r="AL7" s="24">
        <v>0</v>
      </c>
      <c r="AM7" s="24">
        <v>0</v>
      </c>
      <c r="AN7" s="24">
        <v>0</v>
      </c>
      <c r="AO7" s="24">
        <v>48.2</v>
      </c>
      <c r="AP7" s="24">
        <v>46.91</v>
      </c>
      <c r="AQ7" s="24">
        <v>52.27</v>
      </c>
      <c r="AR7" s="24">
        <v>58.68</v>
      </c>
      <c r="AS7" s="24">
        <v>53.87</v>
      </c>
      <c r="AT7" s="24">
        <v>63.54</v>
      </c>
      <c r="AU7" s="24">
        <v>14.71</v>
      </c>
      <c r="AV7" s="24">
        <v>15.86</v>
      </c>
      <c r="AW7" s="24">
        <v>17.940000000000001</v>
      </c>
      <c r="AX7" s="24">
        <v>20.73</v>
      </c>
      <c r="AY7" s="24">
        <v>22.57</v>
      </c>
      <c r="AZ7" s="24">
        <v>46.85</v>
      </c>
      <c r="BA7" s="24">
        <v>44.35</v>
      </c>
      <c r="BB7" s="24">
        <v>41.51</v>
      </c>
      <c r="BC7" s="24">
        <v>45.01</v>
      </c>
      <c r="BD7" s="24">
        <v>46.37</v>
      </c>
      <c r="BE7" s="24">
        <v>50.9</v>
      </c>
      <c r="BF7" s="24">
        <v>1447.97</v>
      </c>
      <c r="BG7" s="24">
        <v>574.11</v>
      </c>
      <c r="BH7" s="24">
        <v>425.03</v>
      </c>
      <c r="BI7" s="24">
        <v>332.94</v>
      </c>
      <c r="BJ7" s="24">
        <v>369.45</v>
      </c>
      <c r="BK7" s="24">
        <v>1268.6300000000001</v>
      </c>
      <c r="BL7" s="24">
        <v>1283.69</v>
      </c>
      <c r="BM7" s="24">
        <v>1160.22</v>
      </c>
      <c r="BN7" s="24">
        <v>1141.98</v>
      </c>
      <c r="BO7" s="24">
        <v>1062.58</v>
      </c>
      <c r="BP7" s="24">
        <v>1099.1500000000001</v>
      </c>
      <c r="BQ7" s="24">
        <v>42.16</v>
      </c>
      <c r="BR7" s="24">
        <v>72.77</v>
      </c>
      <c r="BS7" s="24">
        <v>81.31</v>
      </c>
      <c r="BT7" s="24">
        <v>86.59</v>
      </c>
      <c r="BU7" s="24">
        <v>76.260000000000005</v>
      </c>
      <c r="BV7" s="24">
        <v>82.88</v>
      </c>
      <c r="BW7" s="24">
        <v>82.53</v>
      </c>
      <c r="BX7" s="24">
        <v>81.81</v>
      </c>
      <c r="BY7" s="24">
        <v>82.27</v>
      </c>
      <c r="BZ7" s="24">
        <v>80.36</v>
      </c>
      <c r="CA7" s="24">
        <v>72.92</v>
      </c>
      <c r="CB7" s="24">
        <v>260.18</v>
      </c>
      <c r="CC7" s="24">
        <v>150.03</v>
      </c>
      <c r="CD7" s="24">
        <v>149.97999999999999</v>
      </c>
      <c r="CE7" s="24">
        <v>142.82</v>
      </c>
      <c r="CF7" s="24">
        <v>161.88</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87.17</v>
      </c>
      <c r="CY7" s="24">
        <v>87.5</v>
      </c>
      <c r="CZ7" s="24">
        <v>87.99</v>
      </c>
      <c r="DA7" s="24">
        <v>88.74</v>
      </c>
      <c r="DB7" s="24">
        <v>88.6</v>
      </c>
      <c r="DC7" s="24">
        <v>87.65</v>
      </c>
      <c r="DD7" s="24">
        <v>88.15</v>
      </c>
      <c r="DE7" s="24">
        <v>88.37</v>
      </c>
      <c r="DF7" s="24">
        <v>88.66</v>
      </c>
      <c r="DG7" s="24">
        <v>88.68</v>
      </c>
      <c r="DH7" s="24">
        <v>86.31</v>
      </c>
      <c r="DI7" s="24">
        <v>3.57</v>
      </c>
      <c r="DJ7" s="24">
        <v>7.15</v>
      </c>
      <c r="DK7" s="24">
        <v>10.72</v>
      </c>
      <c r="DL7" s="24">
        <v>14.29</v>
      </c>
      <c r="DM7" s="24">
        <v>17.86</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