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32" tabRatio="337" firstSheet="2" activeTab="2"/>
  </bookViews>
  <sheets>
    <sheet name="短期" sheetId="1" state="hidden" r:id="rId1"/>
    <sheet name="通所" sheetId="2" state="hidden" r:id="rId2"/>
    <sheet name="算出根拠" sheetId="3" r:id="rId3"/>
  </sheets>
  <definedNames>
    <definedName name="_xlnm.Print_Area" localSheetId="1">'通所'!$A$1:$G$53</definedName>
  </definedNames>
  <calcPr fullCalcOnLoad="1"/>
</workbook>
</file>

<file path=xl/sharedStrings.xml><?xml version="1.0" encoding="utf-8"?>
<sst xmlns="http://schemas.openxmlformats.org/spreadsheetml/2006/main" count="205" uniqueCount="142">
  <si>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</si>
  <si>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</si>
  <si>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</si>
  <si>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</si>
  <si>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</si>
  <si>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</si>
  <si>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</si>
  <si>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</si>
  <si>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</si>
  <si>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</si>
  <si>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</si>
  <si>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</si>
  <si>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</si>
  <si>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</si>
  <si>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</si>
  <si>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</si>
  <si>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</si>
  <si>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</si>
  <si>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</si>
  <si>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</si>
  <si>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</si>
  <si>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</si>
  <si>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</si>
  <si>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</si>
  <si>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</si>
  <si>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</si>
  <si>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</si>
  <si>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</si>
  <si>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</si>
  <si>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</si>
  <si>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</si>
  <si>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</si>
  <si>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</si>
  <si>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</si>
  <si>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</si>
  <si>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</si>
  <si>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介護保険収入</t>
  </si>
  <si>
    <t>利用料収入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</si>
  <si>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</si>
  <si>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</si>
  <si>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</si>
  <si>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</si>
  <si>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</si>
  <si>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</si>
  <si>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</si>
  <si>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</si>
  <si>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入所（利用）者１人当たり平均収入額の算出根拠</t>
  </si>
  <si>
    <t>１人当たりの平均収入</t>
  </si>
  <si>
    <t>初年度</t>
  </si>
  <si>
    <t>２年度</t>
  </si>
  <si>
    <t>３年度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</si>
  <si>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</si>
  <si>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</si>
  <si>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</si>
  <si>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</si>
  <si>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</si>
  <si>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</si>
  <si>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利用者負担費用（日額換算：積算根拠添付）</t>
  </si>
  <si>
    <t>3.小規模生活単位型短期入所生活介護費</t>
  </si>
  <si>
    <t>1.居住費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</si>
  <si>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</si>
  <si>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</si>
  <si>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</si>
  <si>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</si>
  <si>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利用料収入(居住費分)</t>
  </si>
  <si>
    <t>利用料収入(居住費以外)</t>
  </si>
  <si>
    <t>（３）総収入の内訳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</si>
  <si>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</si>
  <si>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</si>
  <si>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</si>
  <si>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</si>
  <si>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</si>
  <si>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</si>
  <si>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</si>
  <si>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</si>
  <si>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</si>
  <si>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</si>
  <si>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</si>
  <si>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</si>
  <si>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経過的要介護</t>
  </si>
  <si>
    <t>［　小規模型通所介護費　６　～　８　時間］</t>
  </si>
  <si>
    <t>1.個別機能訓練加算</t>
  </si>
  <si>
    <t>2.入浴介助加算</t>
  </si>
  <si>
    <t>特養の床面積</t>
  </si>
  <si>
    <t>全体建設費</t>
  </si>
  <si>
    <t>特養部分の建設費</t>
  </si>
  <si>
    <t>特養の補助金</t>
  </si>
  <si>
    <t>特養建設費－補助金</t>
  </si>
  <si>
    <t>③の福祉医療機構元利金合計</t>
  </si>
  <si>
    <t>上記の1人1月当たり元利金</t>
  </si>
  <si>
    <t>建設費</t>
  </si>
  <si>
    <t>特養・ショート分（償却5年）</t>
  </si>
  <si>
    <t>特養分の備品</t>
  </si>
  <si>
    <t>1人1月当たりの備品の減価償却</t>
  </si>
  <si>
    <t>全体の年間修繕費</t>
  </si>
  <si>
    <t>1人1月当たりの修繕費</t>
  </si>
  <si>
    <t>1人1月当たりの光熱水費</t>
  </si>
  <si>
    <t>光熱水費</t>
  </si>
  <si>
    <t>修繕費</t>
  </si>
  <si>
    <t>10年後の大規模修繕費の想定額</t>
  </si>
  <si>
    <t>1人1月当たりの積立金</t>
  </si>
  <si>
    <t>大規模修繕積立</t>
  </si>
  <si>
    <t>居住費根拠の計</t>
  </si>
  <si>
    <t>ホテルコストの設定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</si>
  <si>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</si>
  <si>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</si>
  <si>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</si>
  <si>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</si>
  <si>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</si>
  <si>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</si>
  <si>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</si>
  <si>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</si>
  <si>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</si>
  <si>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</si>
  <si>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</si>
  <si>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</si>
  <si>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</si>
  <si>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</si>
  <si>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</si>
  <si>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</si>
  <si>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㎡</t>
  </si>
  <si>
    <t>円</t>
  </si>
  <si>
    <t>ホテルコスト（居住費）の算出根拠</t>
  </si>
  <si>
    <t>①－②</t>
  </si>
  <si>
    <t>金利（　　　　　　　％）で計算</t>
  </si>
  <si>
    <t>④／２０年／（定員　　　　）人／１２月</t>
  </si>
  <si>
    <t>⑥×（定員　　　　）人／（総定員　　　　　　）人</t>
  </si>
  <si>
    <t>⑦／５年／（定員　　　　　人）／１２月</t>
  </si>
  <si>
    <t>⑩／（定員　　　　　人）／１２月</t>
  </si>
  <si>
    <t>⑫／１０年／（定員　　　　　人）／１２月</t>
  </si>
  <si>
    <t>⑤＋⑧＋⑨＋⑪＋⑬</t>
  </si>
  <si>
    <t>⑭／３０．５日</t>
  </si>
  <si>
    <t>⑰</t>
  </si>
  <si>
    <t>⑯×３６５日／１２月</t>
  </si>
  <si>
    <t>全体延床面積</t>
  </si>
  <si>
    <t>１日当たり</t>
  </si>
  <si>
    <t>1月当たり</t>
  </si>
  <si>
    <t>１日当たりの居住費</t>
  </si>
  <si>
    <t>設計料、消費税等を含む</t>
  </si>
  <si>
    <r>
      <t>ホテルコストは、</t>
    </r>
    <r>
      <rPr>
        <u val="single"/>
        <sz val="12"/>
        <rFont val="ＭＳ Ｐゴシック"/>
        <family val="3"/>
      </rPr>
      <t>　　　　　　　　　　円/日</t>
    </r>
    <r>
      <rPr>
        <sz val="12"/>
        <rFont val="ＭＳ Ｐゴシック"/>
        <family val="3"/>
      </rPr>
      <t>と設定します</t>
    </r>
  </si>
  <si>
    <t>備　品</t>
  </si>
  <si>
    <t>様式　１４－２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</si>
</sst>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left" wrapText="1"/>
    </xf>
    <xf numFmtId="184" fontId="3" fillId="0" borderId="18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19" xfId="0" applyBorder="1" applyAlignment="1">
      <alignment/>
    </xf>
    <xf numFmtId="181" fontId="0" fillId="0" borderId="19" xfId="0" applyNumberFormat="1" applyFill="1" applyBorder="1" applyAlignment="1">
      <alignment/>
    </xf>
    <xf numFmtId="40" fontId="0" fillId="34" borderId="11" xfId="49" applyNumberFormat="1" applyFill="1" applyBorder="1" applyAlignment="1">
      <alignment/>
    </xf>
    <xf numFmtId="0" fontId="0" fillId="0" borderId="11" xfId="0" applyBorder="1" applyAlignment="1">
      <alignment shrinkToFit="1"/>
    </xf>
    <xf numFmtId="0" fontId="0" fillId="0" borderId="0" xfId="0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4" fillId="0" borderId="0" xfId="0" applyFont="1" applyAlignment="1">
      <alignment horizontal="center"/>
    </xf>
    <xf numFmtId="0" fontId="0" fillId="0" borderId="20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184" fontId="0" fillId="0" borderId="21" xfId="0" applyNumberFormat="1" applyFont="1" applyFill="1" applyBorder="1" applyAlignment="1">
      <alignment/>
    </xf>
    <xf numFmtId="184" fontId="0" fillId="0" borderId="22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14337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14337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14337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5.75">
      <c r="A1" s="95" t="s">
        <v>46</v>
      </c>
      <c r="B1" s="95"/>
      <c r="C1" s="95"/>
      <c r="D1" s="95"/>
      <c r="E1" s="95"/>
      <c r="F1" s="95"/>
      <c r="G1" s="95"/>
    </row>
    <row r="2" spans="6:7" ht="12.75">
      <c r="F2" s="56" t="s">
        <v>55</v>
      </c>
      <c r="G2" s="57" t="e">
        <f>#REF!</f>
        <v>#REF!</v>
      </c>
    </row>
    <row r="3" ht="14.25">
      <c r="A3" s="23" t="s">
        <v>58</v>
      </c>
    </row>
    <row r="5" ht="15" thickBot="1">
      <c r="A5" s="23" t="s">
        <v>69</v>
      </c>
    </row>
    <row r="6" spans="1:8" ht="24" customHeight="1" thickBot="1">
      <c r="A6" s="1" t="s">
        <v>8</v>
      </c>
      <c r="B6" s="42">
        <v>1</v>
      </c>
      <c r="C6" s="96" t="s">
        <v>68</v>
      </c>
      <c r="D6" s="97"/>
      <c r="E6" s="97"/>
      <c r="F6" s="97"/>
      <c r="G6" s="97"/>
      <c r="H6" s="7"/>
    </row>
    <row r="7" spans="1:8" ht="13.5" customHeight="1" thickBot="1">
      <c r="A7" s="8"/>
      <c r="B7" s="66"/>
      <c r="C7" s="65"/>
      <c r="D7" s="63"/>
      <c r="E7" s="63"/>
      <c r="F7" s="63"/>
      <c r="G7" s="63"/>
      <c r="H7" s="7"/>
    </row>
    <row r="8" spans="1:8" ht="15" thickBot="1" thickTop="1">
      <c r="A8" s="8"/>
      <c r="B8" s="32"/>
      <c r="C8" s="33"/>
      <c r="D8" s="21"/>
      <c r="E8" s="98" t="s">
        <v>63</v>
      </c>
      <c r="F8" s="99"/>
      <c r="G8" s="64">
        <f>ROUND(G18/10+SUM(C30:C34),0)</f>
        <v>0</v>
      </c>
      <c r="H8" s="7"/>
    </row>
    <row r="9" spans="1:8" ht="13.5" thickTop="1">
      <c r="A9" s="10" t="s">
        <v>35</v>
      </c>
      <c r="C9" s="9"/>
      <c r="D9" s="9"/>
      <c r="E9" s="9"/>
      <c r="F9" s="9"/>
      <c r="G9" s="9"/>
      <c r="H9" s="7"/>
    </row>
    <row r="10" spans="1:7" ht="39">
      <c r="A10" s="2"/>
      <c r="B10" s="3" t="s">
        <v>6</v>
      </c>
      <c r="C10" s="4" t="s">
        <v>7</v>
      </c>
      <c r="D10" s="4" t="s">
        <v>38</v>
      </c>
      <c r="E10" s="4" t="s">
        <v>10</v>
      </c>
      <c r="F10" s="4" t="s">
        <v>9</v>
      </c>
      <c r="G10" s="4" t="s">
        <v>39</v>
      </c>
    </row>
    <row r="11" spans="1:7" ht="12.75">
      <c r="A11" s="2" t="s">
        <v>0</v>
      </c>
      <c r="B11" s="2"/>
      <c r="C11" s="2"/>
      <c r="D11" s="2"/>
      <c r="E11" s="2"/>
      <c r="F11" s="2"/>
      <c r="G11" s="2"/>
    </row>
    <row r="12" spans="1:7" ht="12.75">
      <c r="A12" s="2" t="s">
        <v>79</v>
      </c>
      <c r="B12" s="2">
        <v>526</v>
      </c>
      <c r="C12" s="71"/>
      <c r="D12" s="58">
        <f aca="true" t="shared" si="0" ref="D12:D17">B12+C12</f>
        <v>526</v>
      </c>
      <c r="E12" s="30">
        <f aca="true" t="shared" si="1" ref="E12:E17">10*B$6</f>
        <v>10</v>
      </c>
      <c r="F12" s="51"/>
      <c r="G12" s="50">
        <f aca="true" t="shared" si="2" ref="G12:G17">ROUND(D12*E12*F12,0)</f>
        <v>0</v>
      </c>
    </row>
    <row r="13" spans="1:7" ht="12.75">
      <c r="A13" s="2" t="s">
        <v>1</v>
      </c>
      <c r="B13" s="2">
        <v>707</v>
      </c>
      <c r="C13" s="71"/>
      <c r="D13" s="58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7" ht="12.75">
      <c r="A14" s="2" t="s">
        <v>2</v>
      </c>
      <c r="B14" s="2">
        <v>778</v>
      </c>
      <c r="C14" s="71"/>
      <c r="D14" s="58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7" ht="12.75">
      <c r="A15" s="2" t="s">
        <v>3</v>
      </c>
      <c r="B15" s="50">
        <v>848</v>
      </c>
      <c r="C15" s="71"/>
      <c r="D15" s="58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7" ht="12.75">
      <c r="A16" s="2" t="s">
        <v>4</v>
      </c>
      <c r="B16" s="50">
        <v>919</v>
      </c>
      <c r="C16" s="71"/>
      <c r="D16" s="58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 ht="12.75">
      <c r="A17" s="2" t="s">
        <v>5</v>
      </c>
      <c r="B17" s="50">
        <v>979</v>
      </c>
      <c r="C17" s="71"/>
      <c r="D17" s="58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 ht="12.75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2" ht="12.75">
      <c r="A20" s="8" t="s">
        <v>12</v>
      </c>
      <c r="B20" s="8"/>
    </row>
    <row r="21" spans="1:7" ht="12.75">
      <c r="A21" s="91" t="s">
        <v>16</v>
      </c>
      <c r="B21" s="92"/>
      <c r="C21" s="14" t="s">
        <v>13</v>
      </c>
      <c r="D21" s="14" t="s">
        <v>14</v>
      </c>
      <c r="F21" s="8"/>
      <c r="G21" s="37"/>
    </row>
    <row r="22" spans="1:7" ht="14.25">
      <c r="A22" s="22" t="s">
        <v>56</v>
      </c>
      <c r="B22" s="16"/>
      <c r="C22" s="41">
        <v>12</v>
      </c>
      <c r="D22" s="45"/>
      <c r="F22" s="8"/>
      <c r="G22" s="54"/>
    </row>
    <row r="23" spans="1:7" ht="14.25">
      <c r="A23" s="52" t="s">
        <v>73</v>
      </c>
      <c r="B23" s="16"/>
      <c r="C23" s="41">
        <v>12</v>
      </c>
      <c r="D23" s="45"/>
      <c r="F23" s="8"/>
      <c r="G23" s="54"/>
    </row>
    <row r="24" spans="1:7" ht="14.25">
      <c r="A24" s="52" t="s">
        <v>74</v>
      </c>
      <c r="B24" s="16"/>
      <c r="C24" s="41">
        <v>10</v>
      </c>
      <c r="D24" s="45"/>
      <c r="F24" s="8"/>
      <c r="G24" s="54"/>
    </row>
    <row r="25" spans="1:7" ht="14.25" hidden="1">
      <c r="A25" s="52" t="s">
        <v>72</v>
      </c>
      <c r="B25" s="16"/>
      <c r="C25" s="41">
        <v>23</v>
      </c>
      <c r="D25" s="45"/>
      <c r="F25" s="8"/>
      <c r="G25" s="54"/>
    </row>
    <row r="26" ht="12.75">
      <c r="A26" s="10" t="s">
        <v>15</v>
      </c>
    </row>
    <row r="28" ht="12.75">
      <c r="A28" t="s">
        <v>57</v>
      </c>
    </row>
    <row r="29" spans="1:3" ht="12.75">
      <c r="A29" s="91" t="s">
        <v>18</v>
      </c>
      <c r="B29" s="92"/>
      <c r="C29" s="14" t="s">
        <v>17</v>
      </c>
    </row>
    <row r="30" spans="1:3" ht="12.75">
      <c r="A30" s="12" t="s">
        <v>59</v>
      </c>
      <c r="B30" s="11"/>
      <c r="C30" s="68"/>
    </row>
    <row r="31" spans="1:7" ht="12.75" hidden="1">
      <c r="A31" s="12" t="s">
        <v>31</v>
      </c>
      <c r="B31" s="11"/>
      <c r="C31" s="46"/>
      <c r="F31" s="100">
        <f ca="1">TODAY()</f>
        <v>44609</v>
      </c>
      <c r="G31" s="100"/>
    </row>
    <row r="32" spans="1:3" ht="12.75">
      <c r="A32" s="12" t="s">
        <v>75</v>
      </c>
      <c r="B32" s="11"/>
      <c r="C32" s="46"/>
    </row>
    <row r="33" spans="1:3" ht="12.75" hidden="1">
      <c r="A33" s="12" t="s">
        <v>33</v>
      </c>
      <c r="B33" s="11"/>
      <c r="C33" s="46"/>
    </row>
    <row r="34" spans="1:3" ht="12.75" hidden="1">
      <c r="A34" s="12" t="s">
        <v>32</v>
      </c>
      <c r="B34" s="11"/>
      <c r="C34" s="46"/>
    </row>
    <row r="35" ht="13.5" thickBot="1">
      <c r="C35" s="59"/>
    </row>
    <row r="36" spans="5:7" ht="15" thickBot="1">
      <c r="E36" s="85" t="s">
        <v>60</v>
      </c>
      <c r="F36" s="86"/>
      <c r="G36" s="24">
        <f>G18+SUM(C30:C34)</f>
        <v>0</v>
      </c>
    </row>
    <row r="38" ht="12.75">
      <c r="A38" t="s">
        <v>34</v>
      </c>
    </row>
    <row r="39" spans="1:7" ht="39">
      <c r="A39" s="4"/>
      <c r="B39" s="25" t="s">
        <v>61</v>
      </c>
      <c r="C39" s="4" t="s">
        <v>41</v>
      </c>
      <c r="D39" s="4" t="s">
        <v>62</v>
      </c>
      <c r="E39" s="4" t="s">
        <v>43</v>
      </c>
      <c r="F39" s="4" t="s">
        <v>44</v>
      </c>
      <c r="G39" s="4" t="s">
        <v>45</v>
      </c>
    </row>
    <row r="40" spans="1:7" ht="14.25">
      <c r="A40" s="15" t="s">
        <v>48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49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50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ht="12.75">
      <c r="A46" t="s">
        <v>51</v>
      </c>
    </row>
    <row r="47" spans="1:7" ht="12.75">
      <c r="A47" s="87"/>
      <c r="B47" s="88"/>
      <c r="C47" s="14" t="s">
        <v>52</v>
      </c>
      <c r="D47" s="14" t="s">
        <v>49</v>
      </c>
      <c r="E47" s="14" t="s">
        <v>50</v>
      </c>
      <c r="F47" s="14" t="s">
        <v>53</v>
      </c>
      <c r="G47" s="14" t="s">
        <v>54</v>
      </c>
    </row>
    <row r="48" spans="1:7" ht="12.75">
      <c r="A48" s="93" t="s">
        <v>36</v>
      </c>
      <c r="B48" s="94"/>
      <c r="C48" s="55">
        <f>G40-C49-C50</f>
        <v>0</v>
      </c>
      <c r="D48" s="55">
        <f>G41-D49-D50</f>
        <v>0</v>
      </c>
      <c r="E48" s="55">
        <f>G42-E49-E50</f>
        <v>0</v>
      </c>
      <c r="F48" s="55">
        <f>G43-F49-F50</f>
        <v>0</v>
      </c>
      <c r="G48" s="55">
        <f>G44-G49-G50</f>
        <v>0</v>
      </c>
    </row>
    <row r="49" spans="1:7" ht="12.75">
      <c r="A49" s="87" t="s">
        <v>65</v>
      </c>
      <c r="B49" s="88"/>
      <c r="C49" s="55">
        <f>ROUND(G8*C40*E40*F40/1000,0)-C50</f>
        <v>0</v>
      </c>
      <c r="D49" s="55">
        <f>ROUND(G8*C41*E41*F41/1000,0)-D50</f>
        <v>0</v>
      </c>
      <c r="E49" s="55">
        <f>ROUND(G8*C42*E42*F42/1000,0)-E50</f>
        <v>0</v>
      </c>
      <c r="F49" s="55">
        <f>ROUND(G8*C43*E43*F43/1000,0)-F50</f>
        <v>0</v>
      </c>
      <c r="G49" s="55">
        <f>ROUND(G8*C44*E44*F44/1000,0)-G50</f>
        <v>0</v>
      </c>
    </row>
    <row r="50" spans="1:7" ht="12.75">
      <c r="A50" s="89" t="s">
        <v>64</v>
      </c>
      <c r="B50" s="90"/>
      <c r="C50" s="55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A1:G1"/>
    <mergeCell ref="C6:G6"/>
    <mergeCell ref="A21:B21"/>
    <mergeCell ref="E8:F8"/>
    <mergeCell ref="F31:G31"/>
    <mergeCell ref="E36:F36"/>
    <mergeCell ref="A49:B49"/>
    <mergeCell ref="A50:B50"/>
    <mergeCell ref="A47:B47"/>
    <mergeCell ref="A29:B29"/>
    <mergeCell ref="A48:B48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5.75">
      <c r="A1" s="95" t="s">
        <v>46</v>
      </c>
      <c r="B1" s="95"/>
      <c r="C1" s="95"/>
      <c r="D1" s="95"/>
      <c r="E1" s="95"/>
      <c r="F1" s="95"/>
      <c r="G1" s="95"/>
    </row>
    <row r="2" spans="6:7" ht="12.75">
      <c r="F2" s="56" t="s">
        <v>55</v>
      </c>
      <c r="G2" s="57" t="e">
        <f>#REF!</f>
        <v>#REF!</v>
      </c>
    </row>
    <row r="3" ht="14.25">
      <c r="A3" s="23" t="s">
        <v>70</v>
      </c>
    </row>
    <row r="5" ht="15" thickBot="1">
      <c r="A5" s="23" t="s">
        <v>71</v>
      </c>
    </row>
    <row r="6" spans="1:8" ht="24" customHeight="1" thickBot="1">
      <c r="A6" s="1" t="s">
        <v>8</v>
      </c>
      <c r="B6" s="42">
        <v>1</v>
      </c>
      <c r="C6" s="96" t="s">
        <v>67</v>
      </c>
      <c r="D6" s="97"/>
      <c r="E6" s="97"/>
      <c r="F6" s="97"/>
      <c r="G6" s="97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2.75">
      <c r="A8" s="10" t="s">
        <v>80</v>
      </c>
      <c r="C8" s="9"/>
      <c r="D8" s="9"/>
      <c r="E8" s="9"/>
      <c r="F8" s="9"/>
      <c r="G8" s="9"/>
      <c r="H8" s="7"/>
    </row>
    <row r="9" spans="1:7" ht="39">
      <c r="A9" s="2"/>
      <c r="B9" s="3" t="s">
        <v>6</v>
      </c>
      <c r="C9" s="4" t="s">
        <v>7</v>
      </c>
      <c r="D9" s="4" t="s">
        <v>38</v>
      </c>
      <c r="E9" s="4" t="s">
        <v>10</v>
      </c>
      <c r="F9" s="4" t="s">
        <v>9</v>
      </c>
      <c r="G9" s="4" t="s">
        <v>39</v>
      </c>
    </row>
    <row r="10" spans="1:7" ht="12.75">
      <c r="A10" s="2" t="s">
        <v>0</v>
      </c>
      <c r="B10" s="2"/>
      <c r="C10" s="2"/>
      <c r="D10" s="2"/>
      <c r="E10" s="2"/>
      <c r="F10" s="2"/>
      <c r="G10" s="2"/>
    </row>
    <row r="11" spans="1:7" ht="12.75">
      <c r="A11" s="72" t="s">
        <v>79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3"/>
      <c r="G11" s="5">
        <f aca="true" t="shared" si="3" ref="G11:G16">ROUND(D11*E11*F11,0)</f>
        <v>0</v>
      </c>
    </row>
    <row r="12" spans="1:7" ht="12.7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7" ht="12.7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7" ht="12.7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7" ht="12.7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7" ht="12.7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 ht="12.7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2.75">
      <c r="A19" s="8" t="s">
        <v>12</v>
      </c>
      <c r="B19" s="8"/>
    </row>
    <row r="20" spans="1:5" ht="12.75">
      <c r="A20" s="91" t="s">
        <v>16</v>
      </c>
      <c r="B20" s="92"/>
      <c r="C20" s="14" t="s">
        <v>13</v>
      </c>
      <c r="D20" s="14" t="s">
        <v>14</v>
      </c>
      <c r="E20" s="14" t="s">
        <v>30</v>
      </c>
    </row>
    <row r="21" spans="1:5" ht="12.75">
      <c r="A21" s="22" t="s">
        <v>81</v>
      </c>
      <c r="B21" s="16"/>
      <c r="C21" s="13">
        <v>27</v>
      </c>
      <c r="D21" s="45"/>
      <c r="E21" s="17">
        <f>IF(ISBLANK(D21),0,C21*E10)</f>
        <v>0</v>
      </c>
    </row>
    <row r="22" spans="1:5" ht="12.75" hidden="1">
      <c r="A22" s="22"/>
      <c r="B22" s="16"/>
      <c r="C22" s="13"/>
      <c r="D22" s="45"/>
      <c r="E22" s="17"/>
    </row>
    <row r="23" spans="1:5" ht="12.75" hidden="1">
      <c r="A23" s="22" t="s">
        <v>76</v>
      </c>
      <c r="B23" s="16"/>
      <c r="C23" s="13">
        <v>94</v>
      </c>
      <c r="D23" s="45"/>
      <c r="E23" s="17">
        <f>IF(ISBLANK(D23),0,C23*E12)</f>
        <v>0</v>
      </c>
    </row>
    <row r="24" spans="1:5" ht="12.75">
      <c r="A24" s="22" t="s">
        <v>82</v>
      </c>
      <c r="B24" s="16"/>
      <c r="C24" s="13">
        <v>50</v>
      </c>
      <c r="D24" s="45"/>
      <c r="E24" s="31" t="s">
        <v>29</v>
      </c>
    </row>
    <row r="25" spans="1:5" ht="12.75" hidden="1">
      <c r="A25" s="22" t="s">
        <v>77</v>
      </c>
      <c r="B25" s="16"/>
      <c r="C25" s="13">
        <v>65</v>
      </c>
      <c r="D25" s="14"/>
      <c r="E25" s="17">
        <f>IF(ISBLANK(D24),0,E32)</f>
        <v>0</v>
      </c>
    </row>
    <row r="26" ht="12.75">
      <c r="A26" s="10" t="s">
        <v>15</v>
      </c>
    </row>
    <row r="28" ht="12.75" hidden="1">
      <c r="A28" t="s">
        <v>26</v>
      </c>
    </row>
    <row r="29" spans="1:5" ht="12.75" hidden="1">
      <c r="A29" s="91"/>
      <c r="B29" s="92"/>
      <c r="C29" s="14" t="s">
        <v>28</v>
      </c>
      <c r="D29" s="14" t="s">
        <v>27</v>
      </c>
      <c r="E29" s="14" t="s">
        <v>27</v>
      </c>
    </row>
    <row r="30" spans="1:5" ht="12.75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5" ht="12.75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5" ht="12.7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2.75">
      <c r="A34" t="s">
        <v>57</v>
      </c>
    </row>
    <row r="35" spans="1:3" ht="12.75">
      <c r="A35" s="15" t="s">
        <v>18</v>
      </c>
      <c r="B35" s="16"/>
      <c r="C35" s="14" t="s">
        <v>17</v>
      </c>
    </row>
    <row r="36" spans="1:7" ht="12.75" hidden="1">
      <c r="A36" s="12" t="s">
        <v>23</v>
      </c>
      <c r="B36" s="11"/>
      <c r="C36" s="46">
        <v>0</v>
      </c>
      <c r="F36" s="100"/>
      <c r="G36" s="100"/>
    </row>
    <row r="37" spans="1:3" ht="12.75" hidden="1">
      <c r="A37" s="12" t="s">
        <v>24</v>
      </c>
      <c r="B37" s="11"/>
      <c r="C37" s="46">
        <v>0</v>
      </c>
    </row>
    <row r="38" spans="1:3" ht="13.5" thickBot="1">
      <c r="A38" s="12" t="s">
        <v>78</v>
      </c>
      <c r="B38" s="11"/>
      <c r="C38" s="46"/>
    </row>
    <row r="39" spans="1:3" ht="13.5" hidden="1" thickBot="1">
      <c r="A39" s="12" t="s">
        <v>25</v>
      </c>
      <c r="B39" s="11"/>
      <c r="C39" s="46">
        <v>0</v>
      </c>
    </row>
    <row r="40" spans="1:7" ht="15" thickBot="1">
      <c r="A40" s="69"/>
      <c r="B40" s="69"/>
      <c r="C40" s="70"/>
      <c r="E40" s="19" t="s">
        <v>47</v>
      </c>
      <c r="F40" s="20"/>
      <c r="G40" s="24">
        <f>G17+SUM(C36:C40)</f>
        <v>0</v>
      </c>
    </row>
    <row r="41" spans="1:7" ht="14.25">
      <c r="A41" s="8"/>
      <c r="B41" s="8"/>
      <c r="C41" s="67"/>
      <c r="E41" s="8"/>
      <c r="F41" s="8"/>
      <c r="G41" s="54"/>
    </row>
    <row r="42" ht="12.75">
      <c r="A42" t="s">
        <v>34</v>
      </c>
    </row>
    <row r="43" spans="1:7" ht="39">
      <c r="A43" s="4"/>
      <c r="B43" s="25" t="s">
        <v>40</v>
      </c>
      <c r="C43" s="4" t="s">
        <v>41</v>
      </c>
      <c r="D43" s="4" t="s">
        <v>42</v>
      </c>
      <c r="E43" s="4" t="s">
        <v>43</v>
      </c>
      <c r="F43" s="4" t="s">
        <v>44</v>
      </c>
      <c r="G43" s="4" t="s">
        <v>45</v>
      </c>
    </row>
    <row r="44" spans="1:7" ht="14.25">
      <c r="A44" s="15" t="s">
        <v>48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49</v>
      </c>
      <c r="B45" s="26">
        <f>G$40</f>
        <v>0</v>
      </c>
      <c r="C45" s="47"/>
      <c r="D45" s="27">
        <f>B45*C45</f>
        <v>0</v>
      </c>
      <c r="E45" s="48"/>
      <c r="F45" s="49">
        <v>0.55</v>
      </c>
      <c r="G45" s="29">
        <f>ROUND(D45*E45*F45,-3)/1000</f>
        <v>0</v>
      </c>
    </row>
    <row r="46" spans="1:7" ht="14.25">
      <c r="A46" s="15" t="s">
        <v>50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2.75">
      <c r="A50" s="61" t="s">
        <v>66</v>
      </c>
    </row>
    <row r="51" spans="1:6" ht="12.75">
      <c r="A51" s="2"/>
      <c r="B51" s="14" t="s">
        <v>52</v>
      </c>
      <c r="C51" s="14" t="s">
        <v>49</v>
      </c>
      <c r="D51" s="14" t="s">
        <v>50</v>
      </c>
      <c r="E51" s="14" t="s">
        <v>53</v>
      </c>
      <c r="F51" s="14" t="s">
        <v>54</v>
      </c>
    </row>
    <row r="52" spans="1:6" ht="12.75">
      <c r="A52" s="62" t="s">
        <v>36</v>
      </c>
      <c r="B52" s="60">
        <f>G17*0.9*C44*E44*F44/1000</f>
        <v>0</v>
      </c>
      <c r="C52" s="60">
        <f>G17*0.9*C45*E45*F45/1000</f>
        <v>0</v>
      </c>
      <c r="D52" s="60">
        <f>G17*0.9*C46*E46*F46/1000</f>
        <v>0</v>
      </c>
      <c r="E52" s="60">
        <f>G17*0.9*C47*E47*F47/1000</f>
        <v>0</v>
      </c>
      <c r="F52" s="60">
        <f>G17*0.9*C48*E48*F48/1000</f>
        <v>0</v>
      </c>
    </row>
    <row r="53" spans="1:6" ht="12.75">
      <c r="A53" s="62" t="s">
        <v>37</v>
      </c>
      <c r="B53" s="60">
        <f>G44-B52</f>
        <v>0</v>
      </c>
      <c r="C53" s="60">
        <f>G45-C52</f>
        <v>0</v>
      </c>
      <c r="D53" s="60">
        <f>G46-D52</f>
        <v>0</v>
      </c>
      <c r="E53" s="60">
        <f>G47-E52</f>
        <v>0</v>
      </c>
      <c r="F53" s="60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17.625" style="0" bestFit="1" customWidth="1"/>
    <col min="2" max="2" width="29.875" style="0" bestFit="1" customWidth="1"/>
    <col min="3" max="3" width="15.75390625" style="0" customWidth="1"/>
    <col min="4" max="4" width="3.375" style="0" bestFit="1" customWidth="1"/>
    <col min="5" max="5" width="2.625" style="0" customWidth="1"/>
    <col min="6" max="6" width="38.625" style="0" customWidth="1"/>
  </cols>
  <sheetData>
    <row r="1" spans="1:6" ht="27" customHeight="1">
      <c r="A1" s="84" t="s">
        <v>141</v>
      </c>
      <c r="F1" s="83"/>
    </row>
    <row r="2" spans="1:6" ht="36" customHeight="1">
      <c r="A2" s="104" t="s">
        <v>122</v>
      </c>
      <c r="B2" s="104"/>
      <c r="C2" s="104"/>
      <c r="D2" s="104"/>
      <c r="E2" s="104"/>
      <c r="F2" s="104"/>
    </row>
    <row r="4" ht="24.75" customHeight="1">
      <c r="A4" s="23" t="s">
        <v>139</v>
      </c>
    </row>
    <row r="6" spans="1:6" ht="27" customHeight="1">
      <c r="A6" s="101" t="s">
        <v>90</v>
      </c>
      <c r="B6" s="74" t="s">
        <v>134</v>
      </c>
      <c r="C6" s="76"/>
      <c r="D6" s="78" t="s">
        <v>120</v>
      </c>
      <c r="E6" s="75"/>
      <c r="F6" s="2"/>
    </row>
    <row r="7" spans="1:6" ht="27" customHeight="1">
      <c r="A7" s="101"/>
      <c r="B7" s="74" t="s">
        <v>83</v>
      </c>
      <c r="C7" s="76"/>
      <c r="D7" s="78" t="s">
        <v>120</v>
      </c>
      <c r="E7" s="75"/>
      <c r="F7" s="2"/>
    </row>
    <row r="8" spans="1:6" ht="27" customHeight="1">
      <c r="A8" s="101"/>
      <c r="B8" s="74" t="s">
        <v>84</v>
      </c>
      <c r="C8" s="76"/>
      <c r="D8" s="78" t="s">
        <v>121</v>
      </c>
      <c r="E8" s="75"/>
      <c r="F8" s="81" t="s">
        <v>138</v>
      </c>
    </row>
    <row r="9" spans="1:6" ht="27" customHeight="1">
      <c r="A9" s="101"/>
      <c r="B9" s="74" t="s">
        <v>85</v>
      </c>
      <c r="C9" s="76"/>
      <c r="D9" s="78" t="s">
        <v>121</v>
      </c>
      <c r="E9" s="75" t="s">
        <v>104</v>
      </c>
      <c r="F9" s="81"/>
    </row>
    <row r="10" spans="1:6" ht="27" customHeight="1">
      <c r="A10" s="101"/>
      <c r="B10" s="74" t="s">
        <v>86</v>
      </c>
      <c r="C10" s="76"/>
      <c r="D10" s="78" t="s">
        <v>121</v>
      </c>
      <c r="E10" s="75" t="s">
        <v>105</v>
      </c>
      <c r="F10" s="81"/>
    </row>
    <row r="11" spans="1:6" ht="27" customHeight="1">
      <c r="A11" s="101"/>
      <c r="B11" s="74" t="s">
        <v>87</v>
      </c>
      <c r="C11" s="76"/>
      <c r="D11" s="78" t="s">
        <v>121</v>
      </c>
      <c r="E11" s="75" t="s">
        <v>106</v>
      </c>
      <c r="F11" s="81" t="s">
        <v>123</v>
      </c>
    </row>
    <row r="12" spans="1:6" ht="27" customHeight="1">
      <c r="A12" s="101"/>
      <c r="B12" s="74" t="s">
        <v>88</v>
      </c>
      <c r="C12" s="76"/>
      <c r="D12" s="78" t="s">
        <v>121</v>
      </c>
      <c r="E12" s="75" t="s">
        <v>107</v>
      </c>
      <c r="F12" s="81" t="s">
        <v>124</v>
      </c>
    </row>
    <row r="13" spans="1:6" ht="27" customHeight="1">
      <c r="A13" s="101"/>
      <c r="B13" s="74" t="s">
        <v>89</v>
      </c>
      <c r="C13" s="76"/>
      <c r="D13" s="78" t="s">
        <v>121</v>
      </c>
      <c r="E13" s="75" t="s">
        <v>108</v>
      </c>
      <c r="F13" s="81" t="s">
        <v>125</v>
      </c>
    </row>
    <row r="14" spans="1:6" ht="27" customHeight="1">
      <c r="A14" s="101" t="s">
        <v>140</v>
      </c>
      <c r="B14" s="74" t="s">
        <v>91</v>
      </c>
      <c r="C14" s="76"/>
      <c r="D14" s="78" t="s">
        <v>121</v>
      </c>
      <c r="E14" s="75" t="s">
        <v>109</v>
      </c>
      <c r="F14" s="81"/>
    </row>
    <row r="15" spans="1:6" ht="27" customHeight="1">
      <c r="A15" s="101"/>
      <c r="B15" s="74" t="s">
        <v>92</v>
      </c>
      <c r="C15" s="76"/>
      <c r="D15" s="78" t="s">
        <v>121</v>
      </c>
      <c r="E15" s="75" t="s">
        <v>110</v>
      </c>
      <c r="F15" s="81" t="s">
        <v>126</v>
      </c>
    </row>
    <row r="16" spans="1:6" ht="27" customHeight="1">
      <c r="A16" s="101"/>
      <c r="B16" s="74" t="s">
        <v>93</v>
      </c>
      <c r="C16" s="76"/>
      <c r="D16" s="78" t="s">
        <v>121</v>
      </c>
      <c r="E16" s="75" t="s">
        <v>111</v>
      </c>
      <c r="F16" s="81" t="s">
        <v>127</v>
      </c>
    </row>
    <row r="17" spans="1:6" ht="27" customHeight="1">
      <c r="A17" s="75" t="s">
        <v>97</v>
      </c>
      <c r="B17" s="74" t="s">
        <v>96</v>
      </c>
      <c r="C17" s="76"/>
      <c r="D17" s="78" t="s">
        <v>121</v>
      </c>
      <c r="E17" s="75" t="s">
        <v>112</v>
      </c>
      <c r="F17" s="81"/>
    </row>
    <row r="18" spans="1:6" ht="27" customHeight="1">
      <c r="A18" s="101" t="s">
        <v>98</v>
      </c>
      <c r="B18" s="74" t="s">
        <v>94</v>
      </c>
      <c r="C18" s="76"/>
      <c r="D18" s="78" t="s">
        <v>121</v>
      </c>
      <c r="E18" s="75" t="s">
        <v>113</v>
      </c>
      <c r="F18" s="81"/>
    </row>
    <row r="19" spans="1:6" ht="27" customHeight="1">
      <c r="A19" s="101"/>
      <c r="B19" s="74" t="s">
        <v>95</v>
      </c>
      <c r="C19" s="76"/>
      <c r="D19" s="78" t="s">
        <v>121</v>
      </c>
      <c r="E19" s="75" t="s">
        <v>114</v>
      </c>
      <c r="F19" s="81" t="s">
        <v>128</v>
      </c>
    </row>
    <row r="20" spans="1:6" ht="27" customHeight="1">
      <c r="A20" s="105" t="s">
        <v>101</v>
      </c>
      <c r="B20" s="74" t="s">
        <v>99</v>
      </c>
      <c r="C20" s="76"/>
      <c r="D20" s="78" t="s">
        <v>121</v>
      </c>
      <c r="E20" s="75" t="s">
        <v>115</v>
      </c>
      <c r="F20" s="81"/>
    </row>
    <row r="21" spans="1:6" ht="27" customHeight="1">
      <c r="A21" s="105"/>
      <c r="B21" s="74" t="s">
        <v>100</v>
      </c>
      <c r="C21" s="76"/>
      <c r="D21" s="78" t="s">
        <v>121</v>
      </c>
      <c r="E21" s="75" t="s">
        <v>116</v>
      </c>
      <c r="F21" s="81" t="s">
        <v>129</v>
      </c>
    </row>
    <row r="22" spans="1:6" ht="27" customHeight="1">
      <c r="A22" s="101" t="s">
        <v>102</v>
      </c>
      <c r="B22" s="101"/>
      <c r="C22" s="77"/>
      <c r="D22" s="78" t="s">
        <v>121</v>
      </c>
      <c r="E22" s="75" t="s">
        <v>117</v>
      </c>
      <c r="F22" s="81" t="s">
        <v>130</v>
      </c>
    </row>
    <row r="23" spans="1:6" ht="27" customHeight="1">
      <c r="A23" s="101" t="s">
        <v>137</v>
      </c>
      <c r="B23" s="101"/>
      <c r="C23" s="77"/>
      <c r="D23" s="78" t="s">
        <v>121</v>
      </c>
      <c r="E23" s="75" t="s">
        <v>118</v>
      </c>
      <c r="F23" s="81" t="s">
        <v>131</v>
      </c>
    </row>
    <row r="24" spans="1:6" ht="27" customHeight="1">
      <c r="A24" s="102" t="s">
        <v>103</v>
      </c>
      <c r="B24" s="74" t="s">
        <v>135</v>
      </c>
      <c r="C24" s="79"/>
      <c r="D24" s="78" t="s">
        <v>121</v>
      </c>
      <c r="E24" s="80" t="s">
        <v>119</v>
      </c>
      <c r="F24" s="82"/>
    </row>
    <row r="25" spans="1:6" ht="27" customHeight="1">
      <c r="A25" s="103"/>
      <c r="B25" s="74" t="s">
        <v>136</v>
      </c>
      <c r="C25" s="79"/>
      <c r="D25" s="78" t="s">
        <v>121</v>
      </c>
      <c r="E25" s="75" t="s">
        <v>132</v>
      </c>
      <c r="F25" s="81" t="s">
        <v>133</v>
      </c>
    </row>
    <row r="26" ht="27" customHeight="1">
      <c r="F26" s="73"/>
    </row>
    <row r="27" ht="27" customHeight="1"/>
  </sheetData>
  <sheetProtection/>
  <mergeCells count="8">
    <mergeCell ref="A22:B22"/>
    <mergeCell ref="A24:A25"/>
    <mergeCell ref="A2:F2"/>
    <mergeCell ref="A6:A13"/>
    <mergeCell ref="A14:A16"/>
    <mergeCell ref="A18:A19"/>
    <mergeCell ref="A20:A21"/>
    <mergeCell ref="A23:B2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2022-02-16T06:08:24Z</dcterms:created>
  <dcterms:modified xsi:type="dcterms:W3CDTF">2022-02-17T01:20:30Z</dcterms:modified>
  <cp:category/>
  <cp:version/>
  <cp:contentType/>
  <cp:contentStatus/>
</cp:coreProperties>
</file>